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20.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I:\PDP\REQUEST FOR PROPOSAL PROCESS\Older Americans Act Proposal Process\Program Year 2024-2027\READY TO POST\"/>
    </mc:Choice>
  </mc:AlternateContent>
  <xr:revisionPtr revIDLastSave="0" documentId="13_ncr:1_{44897770-F451-47B2-9956-76E68EEBAC14}" xr6:coauthVersionLast="47" xr6:coauthVersionMax="47" xr10:uidLastSave="{00000000-0000-0000-0000-000000000000}"/>
  <bookViews>
    <workbookView xWindow="-120" yWindow="-120" windowWidth="29040" windowHeight="15840" tabRatio="583" activeTab="1" xr2:uid="{00000000-000D-0000-FFFF-FFFF00000000}"/>
  </bookViews>
  <sheets>
    <sheet name="Contact Sheet" sheetId="1" r:id="rId1"/>
    <sheet name="CSP 1" sheetId="3" r:id="rId2"/>
    <sheet name="COST 1" sheetId="9" r:id="rId3"/>
    <sheet name="REV 1" sheetId="10" r:id="rId4"/>
    <sheet name="CSP 2" sheetId="79" r:id="rId5"/>
    <sheet name="COST 2" sheetId="80" r:id="rId6"/>
    <sheet name="REV 2" sheetId="81" r:id="rId7"/>
    <sheet name="CSP 3" sheetId="82" r:id="rId8"/>
    <sheet name="COST 3" sheetId="83" r:id="rId9"/>
    <sheet name="REV 3" sheetId="84" r:id="rId10"/>
    <sheet name="CSP 4" sheetId="85" r:id="rId11"/>
    <sheet name="COST 4" sheetId="86" r:id="rId12"/>
    <sheet name="REV 4" sheetId="87" r:id="rId13"/>
    <sheet name="CSP 5" sheetId="88" r:id="rId14"/>
    <sheet name="COST 5" sheetId="89" r:id="rId15"/>
    <sheet name="REV 5" sheetId="90" r:id="rId16"/>
    <sheet name="CSP - Nutr Ed Congregate" sheetId="76" r:id="rId17"/>
    <sheet name="CSP - Nutr Ed Home Delivered" sheetId="77" r:id="rId18"/>
    <sheet name="Meal Worksheet 1" sheetId="75" r:id="rId19"/>
    <sheet name="Meal Worksheet  2" sheetId="78" r:id="rId20"/>
  </sheets>
  <definedNames>
    <definedName name="_xlnm._FilterDatabase" localSheetId="0" hidden="1">'Contact Sheet'!$O$4:$O$7</definedName>
    <definedName name="_xlnm.Print_Area" localSheetId="0">'Contact Sheet'!$A$1:$G$51</definedName>
    <definedName name="_xlnm.Print_Area" localSheetId="2">'COST 1'!$A$1:$D$64</definedName>
    <definedName name="_xlnm.Print_Area" localSheetId="5">'COST 2'!$A$1:$D$64</definedName>
    <definedName name="_xlnm.Print_Area" localSheetId="8">'COST 3'!$A$1:$D$64</definedName>
    <definedName name="_xlnm.Print_Area" localSheetId="11">'COST 4'!$A$1:$D$64</definedName>
    <definedName name="_xlnm.Print_Area" localSheetId="14">'COST 5'!$A$1:$D$64</definedName>
    <definedName name="_xlnm.Print_Area" localSheetId="16">'CSP - Nutr Ed Congregate'!$A:$F</definedName>
    <definedName name="_xlnm.Print_Area" localSheetId="17">'CSP - Nutr Ed Home Delivered'!$A:$F</definedName>
    <definedName name="_xlnm.Print_Area" localSheetId="1">'CSP 1'!$A$1:$F$57</definedName>
    <definedName name="_xlnm.Print_Area" localSheetId="4">'CSP 2'!$A$1:$F$57</definedName>
    <definedName name="_xlnm.Print_Area" localSheetId="7">'CSP 3'!$A$1:$F$57</definedName>
    <definedName name="_xlnm.Print_Area" localSheetId="10">'CSP 4'!$A$1:$F$57</definedName>
    <definedName name="_xlnm.Print_Area" localSheetId="13">'CSP 5'!$A$1:$F$57</definedName>
    <definedName name="_xlnm.Print_Area" localSheetId="19">'Meal Worksheet  2'!$A$1:$H$47</definedName>
    <definedName name="_xlnm.Print_Area" localSheetId="18">'Meal Worksheet 1'!$A$1:$H$47</definedName>
    <definedName name="_xlnm.Print_Area" localSheetId="3">'REV 1'!$A$1:$D$30</definedName>
    <definedName name="_xlnm.Print_Area" localSheetId="6">'REV 2'!$A$1:$D$30</definedName>
    <definedName name="_xlnm.Print_Area" localSheetId="9">'REV 3'!$A$1:$D$30</definedName>
    <definedName name="_xlnm.Print_Area" localSheetId="12">'REV 4'!$A$1:$D$30</definedName>
    <definedName name="_xlnm.Print_Area" localSheetId="15">'REV 5'!$A$1:$D$30</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78" l="1"/>
  <c r="L19" i="78"/>
  <c r="P18" i="78"/>
  <c r="L18" i="78"/>
  <c r="P17" i="78"/>
  <c r="L17" i="78"/>
  <c r="P16" i="78"/>
  <c r="L16" i="78"/>
  <c r="P15" i="78"/>
  <c r="L15" i="78"/>
  <c r="P14" i="78"/>
  <c r="L14" i="78"/>
  <c r="P13" i="78"/>
  <c r="L13" i="78"/>
  <c r="P15" i="75"/>
  <c r="P18" i="75"/>
  <c r="P17" i="75"/>
  <c r="P16" i="75"/>
  <c r="P14" i="75"/>
  <c r="P13" i="75"/>
  <c r="L18" i="75"/>
  <c r="L17" i="75"/>
  <c r="L16" i="75"/>
  <c r="L15" i="75"/>
  <c r="L14" i="75"/>
  <c r="L13" i="75"/>
  <c r="B13" i="90"/>
  <c r="B12" i="90"/>
  <c r="B11" i="90"/>
  <c r="B10" i="90"/>
  <c r="B9" i="90"/>
  <c r="B8" i="90"/>
  <c r="B5" i="90"/>
  <c r="B4" i="90"/>
  <c r="B3" i="90"/>
  <c r="D59" i="89"/>
  <c r="D58" i="89"/>
  <c r="D57" i="89"/>
  <c r="D54" i="89"/>
  <c r="D53" i="89"/>
  <c r="D52" i="89"/>
  <c r="D51" i="89"/>
  <c r="D48" i="89"/>
  <c r="D47" i="89"/>
  <c r="D46" i="89"/>
  <c r="D43" i="89"/>
  <c r="D42" i="89"/>
  <c r="D41" i="89"/>
  <c r="D40" i="89"/>
  <c r="D44" i="89" s="1"/>
  <c r="C53" i="88" s="1"/>
  <c r="D39" i="89"/>
  <c r="D36" i="89"/>
  <c r="D35" i="89"/>
  <c r="D34" i="89"/>
  <c r="D31" i="89"/>
  <c r="D30" i="89"/>
  <c r="D29" i="89"/>
  <c r="D28" i="89"/>
  <c r="D27" i="89"/>
  <c r="D26" i="89"/>
  <c r="D23" i="89"/>
  <c r="D22" i="89"/>
  <c r="D21" i="89"/>
  <c r="D20" i="89"/>
  <c r="D19" i="89"/>
  <c r="D18" i="89"/>
  <c r="D24" i="89" s="1"/>
  <c r="C50" i="88" s="1"/>
  <c r="D17" i="89"/>
  <c r="D14" i="89"/>
  <c r="D13" i="89"/>
  <c r="D12" i="89"/>
  <c r="D11" i="89"/>
  <c r="D10" i="89"/>
  <c r="D9" i="89"/>
  <c r="D8" i="89"/>
  <c r="B5" i="89"/>
  <c r="B4" i="89"/>
  <c r="B3" i="89"/>
  <c r="I45" i="88"/>
  <c r="I44" i="88"/>
  <c r="I43" i="88"/>
  <c r="I42" i="88"/>
  <c r="I41" i="88"/>
  <c r="C40" i="88"/>
  <c r="B16" i="90" s="1"/>
  <c r="I40" i="88"/>
  <c r="C35" i="88"/>
  <c r="C39" i="88" s="1"/>
  <c r="C27" i="88"/>
  <c r="C8" i="88"/>
  <c r="C3" i="88"/>
  <c r="B13" i="87"/>
  <c r="B12" i="87"/>
  <c r="B11" i="87"/>
  <c r="B10" i="87"/>
  <c r="B9" i="87"/>
  <c r="B8" i="87"/>
  <c r="B5" i="87"/>
  <c r="B4" i="87"/>
  <c r="B3" i="87"/>
  <c r="D59" i="86"/>
  <c r="D58" i="86"/>
  <c r="D60" i="86" s="1"/>
  <c r="D57" i="86"/>
  <c r="D54" i="86"/>
  <c r="D53" i="86"/>
  <c r="D52" i="86"/>
  <c r="D51" i="86"/>
  <c r="D48" i="86"/>
  <c r="D47" i="86"/>
  <c r="D46" i="86"/>
  <c r="D43" i="86"/>
  <c r="D42" i="86"/>
  <c r="D41" i="86"/>
  <c r="D40" i="86"/>
  <c r="D39" i="86"/>
  <c r="D36" i="86"/>
  <c r="D35" i="86"/>
  <c r="D34" i="86"/>
  <c r="D31" i="86"/>
  <c r="D30" i="86"/>
  <c r="D29" i="86"/>
  <c r="D28" i="86"/>
  <c r="D27" i="86"/>
  <c r="D26" i="86"/>
  <c r="D23" i="86"/>
  <c r="D22" i="86"/>
  <c r="D21" i="86"/>
  <c r="D20" i="86"/>
  <c r="D19" i="86"/>
  <c r="D18" i="86"/>
  <c r="D17" i="86"/>
  <c r="D14" i="86"/>
  <c r="D13" i="86"/>
  <c r="D12" i="86"/>
  <c r="D11" i="86"/>
  <c r="D10" i="86"/>
  <c r="D9" i="86"/>
  <c r="D8" i="86"/>
  <c r="B5" i="86"/>
  <c r="B4" i="86"/>
  <c r="B3" i="86"/>
  <c r="I45" i="85"/>
  <c r="I44" i="85"/>
  <c r="I43" i="85"/>
  <c r="I42" i="85"/>
  <c r="I41" i="85"/>
  <c r="C40" i="85"/>
  <c r="B16" i="87" s="1"/>
  <c r="I40" i="85"/>
  <c r="C35" i="85"/>
  <c r="C39" i="85" s="1"/>
  <c r="C27" i="85"/>
  <c r="C8" i="85"/>
  <c r="C3" i="85"/>
  <c r="B13" i="84"/>
  <c r="B12" i="84"/>
  <c r="B11" i="84"/>
  <c r="B10" i="84"/>
  <c r="B9" i="84"/>
  <c r="B8" i="84"/>
  <c r="B5" i="84"/>
  <c r="B4" i="84"/>
  <c r="B3" i="84"/>
  <c r="D59" i="83"/>
  <c r="D58" i="83"/>
  <c r="D57" i="83"/>
  <c r="D54" i="83"/>
  <c r="D53" i="83"/>
  <c r="D52" i="83"/>
  <c r="D51" i="83"/>
  <c r="D48" i="83"/>
  <c r="D47" i="83"/>
  <c r="D46" i="83"/>
  <c r="D43" i="83"/>
  <c r="D42" i="83"/>
  <c r="D41" i="83"/>
  <c r="D40" i="83"/>
  <c r="D39" i="83"/>
  <c r="D36" i="83"/>
  <c r="D35" i="83"/>
  <c r="D34" i="83"/>
  <c r="D31" i="83"/>
  <c r="D30" i="83"/>
  <c r="D29" i="83"/>
  <c r="D28" i="83"/>
  <c r="D27" i="83"/>
  <c r="D26" i="83"/>
  <c r="D23" i="83"/>
  <c r="D22" i="83"/>
  <c r="D21" i="83"/>
  <c r="D20" i="83"/>
  <c r="D19" i="83"/>
  <c r="D18" i="83"/>
  <c r="D17" i="83"/>
  <c r="D14" i="83"/>
  <c r="D13" i="83"/>
  <c r="D12" i="83"/>
  <c r="D11" i="83"/>
  <c r="D10" i="83"/>
  <c r="D9" i="83"/>
  <c r="D8" i="83"/>
  <c r="B5" i="83"/>
  <c r="B4" i="83"/>
  <c r="B3" i="83"/>
  <c r="I45" i="82"/>
  <c r="I44" i="82"/>
  <c r="I43" i="82"/>
  <c r="I42" i="82"/>
  <c r="I41" i="82"/>
  <c r="C40" i="82"/>
  <c r="B16" i="84" s="1"/>
  <c r="I40" i="82"/>
  <c r="C35" i="82"/>
  <c r="C39" i="82" s="1"/>
  <c r="C27" i="82"/>
  <c r="C8" i="82"/>
  <c r="C3" i="82"/>
  <c r="B13" i="81"/>
  <c r="B12" i="81"/>
  <c r="B11" i="81"/>
  <c r="B10" i="81"/>
  <c r="B9" i="81"/>
  <c r="B8" i="81"/>
  <c r="B5" i="81"/>
  <c r="B4" i="81"/>
  <c r="B3" i="81"/>
  <c r="D59" i="80"/>
  <c r="D58" i="80"/>
  <c r="D60" i="80" s="1"/>
  <c r="D57" i="80"/>
  <c r="D54" i="80"/>
  <c r="D53" i="80"/>
  <c r="D52" i="80"/>
  <c r="D51" i="80"/>
  <c r="D48" i="80"/>
  <c r="D47" i="80"/>
  <c r="D46" i="80"/>
  <c r="D43" i="80"/>
  <c r="D42" i="80"/>
  <c r="D41" i="80"/>
  <c r="D40" i="80"/>
  <c r="D39" i="80"/>
  <c r="D36" i="80"/>
  <c r="D35" i="80"/>
  <c r="D34" i="80"/>
  <c r="D31" i="80"/>
  <c r="D30" i="80"/>
  <c r="D29" i="80"/>
  <c r="D28" i="80"/>
  <c r="D27" i="80"/>
  <c r="D26" i="80"/>
  <c r="D23" i="80"/>
  <c r="D22" i="80"/>
  <c r="D21" i="80"/>
  <c r="D20" i="80"/>
  <c r="D19" i="80"/>
  <c r="D18" i="80"/>
  <c r="D17" i="80"/>
  <c r="D14" i="80"/>
  <c r="D13" i="80"/>
  <c r="D12" i="80"/>
  <c r="D11" i="80"/>
  <c r="D10" i="80"/>
  <c r="D9" i="80"/>
  <c r="D8" i="80"/>
  <c r="B5" i="80"/>
  <c r="B4" i="80"/>
  <c r="B3" i="80"/>
  <c r="I45" i="79"/>
  <c r="I44" i="79"/>
  <c r="I43" i="79"/>
  <c r="I42" i="79"/>
  <c r="I41" i="79"/>
  <c r="C40" i="79"/>
  <c r="B16" i="81" s="1"/>
  <c r="I40" i="79"/>
  <c r="C35" i="79"/>
  <c r="C39" i="79" s="1"/>
  <c r="C27" i="79"/>
  <c r="C8" i="79"/>
  <c r="C3" i="79"/>
  <c r="T46" i="78"/>
  <c r="R46" i="78"/>
  <c r="N46" i="78"/>
  <c r="L46" i="78"/>
  <c r="T45" i="78"/>
  <c r="R45" i="78"/>
  <c r="N45" i="78"/>
  <c r="L45" i="78"/>
  <c r="T44" i="78"/>
  <c r="R44" i="78"/>
  <c r="N44" i="78"/>
  <c r="L44" i="78"/>
  <c r="T43" i="78"/>
  <c r="R43" i="78"/>
  <c r="N43" i="78"/>
  <c r="L43" i="78"/>
  <c r="T42" i="78"/>
  <c r="R42" i="78"/>
  <c r="N42" i="78"/>
  <c r="L42" i="78"/>
  <c r="T41" i="78"/>
  <c r="R41" i="78"/>
  <c r="N41" i="78"/>
  <c r="L41" i="78"/>
  <c r="T40" i="78"/>
  <c r="R40" i="78"/>
  <c r="N40" i="78"/>
  <c r="L40" i="78"/>
  <c r="T39" i="78"/>
  <c r="R39" i="78"/>
  <c r="N39" i="78"/>
  <c r="L39" i="78"/>
  <c r="T38" i="78"/>
  <c r="R38" i="78"/>
  <c r="N38" i="78"/>
  <c r="L38" i="78"/>
  <c r="T37" i="78"/>
  <c r="R37" i="78"/>
  <c r="N37" i="78"/>
  <c r="L37" i="78"/>
  <c r="R47" i="78" l="1"/>
  <c r="N47" i="78"/>
  <c r="I46" i="85"/>
  <c r="B44" i="85" s="1"/>
  <c r="L47" i="78"/>
  <c r="D37" i="83"/>
  <c r="C52" i="82" s="1"/>
  <c r="D49" i="83"/>
  <c r="D60" i="83"/>
  <c r="T47" i="78"/>
  <c r="F16" i="78" s="1"/>
  <c r="F19" i="78" s="1"/>
  <c r="F24" i="78" s="1"/>
  <c r="D37" i="89"/>
  <c r="C52" i="88" s="1"/>
  <c r="D49" i="89"/>
  <c r="D60" i="89"/>
  <c r="I46" i="79"/>
  <c r="B44" i="79" s="1"/>
  <c r="D24" i="83"/>
  <c r="C50" i="82" s="1"/>
  <c r="D55" i="80"/>
  <c r="D44" i="83"/>
  <c r="C53" i="82" s="1"/>
  <c r="D53" i="82" s="1"/>
  <c r="D32" i="86"/>
  <c r="C51" i="85" s="1"/>
  <c r="D51" i="85" s="1"/>
  <c r="D37" i="80"/>
  <c r="C52" i="79" s="1"/>
  <c r="D52" i="79" s="1"/>
  <c r="I46" i="82"/>
  <c r="B44" i="82" s="1"/>
  <c r="D24" i="86"/>
  <c r="C50" i="85" s="1"/>
  <c r="D50" i="85" s="1"/>
  <c r="D37" i="86"/>
  <c r="C52" i="85" s="1"/>
  <c r="D52" i="85" s="1"/>
  <c r="D49" i="86"/>
  <c r="I46" i="88"/>
  <c r="B44" i="88" s="1"/>
  <c r="D32" i="80"/>
  <c r="C51" i="79" s="1"/>
  <c r="D51" i="79" s="1"/>
  <c r="D15" i="83"/>
  <c r="C49" i="82" s="1"/>
  <c r="D55" i="86"/>
  <c r="D15" i="89"/>
  <c r="D61" i="89" s="1"/>
  <c r="D24" i="80"/>
  <c r="C50" i="79" s="1"/>
  <c r="D50" i="79" s="1"/>
  <c r="D49" i="80"/>
  <c r="D62" i="80" s="1"/>
  <c r="C55" i="79" s="1"/>
  <c r="D55" i="79" s="1"/>
  <c r="D15" i="80"/>
  <c r="C49" i="79" s="1"/>
  <c r="D44" i="80"/>
  <c r="C53" i="79" s="1"/>
  <c r="D32" i="83"/>
  <c r="C51" i="82" s="1"/>
  <c r="D51" i="82" s="1"/>
  <c r="D55" i="83"/>
  <c r="D62" i="83" s="1"/>
  <c r="C55" i="82" s="1"/>
  <c r="D55" i="82" s="1"/>
  <c r="D15" i="86"/>
  <c r="C49" i="85" s="1"/>
  <c r="D44" i="86"/>
  <c r="C53" i="85" s="1"/>
  <c r="D53" i="85" s="1"/>
  <c r="D32" i="89"/>
  <c r="C51" i="88" s="1"/>
  <c r="D51" i="88" s="1"/>
  <c r="D55" i="89"/>
  <c r="D50" i="88"/>
  <c r="D53" i="88"/>
  <c r="D52" i="88"/>
  <c r="C41" i="88"/>
  <c r="B15" i="90" s="1"/>
  <c r="E34" i="88"/>
  <c r="F34" i="88" s="1"/>
  <c r="E38" i="88"/>
  <c r="F38" i="88" s="1"/>
  <c r="E33" i="88"/>
  <c r="F33" i="88" s="1"/>
  <c r="E37" i="88"/>
  <c r="F37" i="88" s="1"/>
  <c r="E32" i="88"/>
  <c r="E36" i="88"/>
  <c r="F36" i="88" s="1"/>
  <c r="C44" i="88"/>
  <c r="C43" i="88"/>
  <c r="E37" i="85"/>
  <c r="F37" i="85" s="1"/>
  <c r="E34" i="85"/>
  <c r="F34" i="85" s="1"/>
  <c r="E33" i="85"/>
  <c r="F33" i="85" s="1"/>
  <c r="E32" i="85"/>
  <c r="E36" i="85"/>
  <c r="F36" i="85" s="1"/>
  <c r="C41" i="85"/>
  <c r="B15" i="87" s="1"/>
  <c r="E38" i="85"/>
  <c r="F38" i="85" s="1"/>
  <c r="C43" i="85"/>
  <c r="C44" i="85"/>
  <c r="D50" i="82"/>
  <c r="D52" i="82"/>
  <c r="C41" i="82"/>
  <c r="B15" i="84" s="1"/>
  <c r="E36" i="82"/>
  <c r="F36" i="82" s="1"/>
  <c r="E34" i="82"/>
  <c r="F34" i="82" s="1"/>
  <c r="E38" i="82"/>
  <c r="F38" i="82" s="1"/>
  <c r="E32" i="82"/>
  <c r="E33" i="82"/>
  <c r="F33" i="82" s="1"/>
  <c r="E37" i="82"/>
  <c r="F37" i="82" s="1"/>
  <c r="C43" i="82"/>
  <c r="C44" i="82"/>
  <c r="E34" i="79"/>
  <c r="F34" i="79" s="1"/>
  <c r="E33" i="79"/>
  <c r="F33" i="79" s="1"/>
  <c r="E37" i="79"/>
  <c r="F37" i="79" s="1"/>
  <c r="E32" i="79"/>
  <c r="C41" i="79"/>
  <c r="B15" i="81" s="1"/>
  <c r="E38" i="79"/>
  <c r="F38" i="79" s="1"/>
  <c r="E36" i="79"/>
  <c r="F36" i="79" s="1"/>
  <c r="D61" i="80"/>
  <c r="D53" i="79"/>
  <c r="C43" i="79"/>
  <c r="C44" i="79"/>
  <c r="C8" i="3"/>
  <c r="B16" i="78" l="1"/>
  <c r="B19" i="78" s="1"/>
  <c r="B24" i="78" s="1"/>
  <c r="C45" i="88"/>
  <c r="D61" i="86"/>
  <c r="D62" i="89"/>
  <c r="C55" i="88" s="1"/>
  <c r="D55" i="88" s="1"/>
  <c r="D62" i="86"/>
  <c r="C55" i="85" s="1"/>
  <c r="D55" i="85" s="1"/>
  <c r="C49" i="88"/>
  <c r="C54" i="88" s="1"/>
  <c r="C56" i="88" s="1"/>
  <c r="E49" i="88" s="1"/>
  <c r="D64" i="80"/>
  <c r="D61" i="83"/>
  <c r="D64" i="83" s="1"/>
  <c r="D49" i="88"/>
  <c r="D54" i="88" s="1"/>
  <c r="E39" i="88"/>
  <c r="F39" i="88" s="1"/>
  <c r="F32" i="88"/>
  <c r="F32" i="85"/>
  <c r="E39" i="85"/>
  <c r="F39" i="85" s="1"/>
  <c r="C45" i="85"/>
  <c r="D64" i="86"/>
  <c r="C54" i="85"/>
  <c r="C56" i="85" s="1"/>
  <c r="D49" i="85"/>
  <c r="D54" i="85" s="1"/>
  <c r="E39" i="82"/>
  <c r="F39" i="82" s="1"/>
  <c r="F32" i="82"/>
  <c r="C45" i="82"/>
  <c r="C54" i="82"/>
  <c r="C56" i="82" s="1"/>
  <c r="E49" i="82" s="1"/>
  <c r="D49" i="82"/>
  <c r="D54" i="82" s="1"/>
  <c r="D56" i="82" s="1"/>
  <c r="C45" i="79"/>
  <c r="C54" i="79"/>
  <c r="C56" i="79" s="1"/>
  <c r="D49" i="79"/>
  <c r="D54" i="79" s="1"/>
  <c r="D56" i="79" s="1"/>
  <c r="F32" i="79"/>
  <c r="E39" i="79"/>
  <c r="F39" i="79" s="1"/>
  <c r="D55" i="76"/>
  <c r="D53" i="76"/>
  <c r="D52" i="76"/>
  <c r="D51" i="76"/>
  <c r="D50" i="76"/>
  <c r="D49" i="76"/>
  <c r="E55" i="85" l="1"/>
  <c r="B17" i="87" s="1"/>
  <c r="D56" i="88"/>
  <c r="D64" i="89"/>
  <c r="D56" i="85"/>
  <c r="E54" i="88"/>
  <c r="E50" i="88"/>
  <c r="E52" i="88"/>
  <c r="E53" i="88"/>
  <c r="C57" i="88"/>
  <c r="E51" i="88"/>
  <c r="E55" i="88"/>
  <c r="B17" i="90" s="1"/>
  <c r="E53" i="85"/>
  <c r="C57" i="85"/>
  <c r="E51" i="85"/>
  <c r="E52" i="85"/>
  <c r="E50" i="85"/>
  <c r="E49" i="85"/>
  <c r="E54" i="82"/>
  <c r="E53" i="82"/>
  <c r="E55" i="82"/>
  <c r="B17" i="84" s="1"/>
  <c r="E51" i="82"/>
  <c r="C57" i="82"/>
  <c r="E50" i="82"/>
  <c r="E52" i="82"/>
  <c r="E50" i="79"/>
  <c r="E51" i="79"/>
  <c r="E52" i="79"/>
  <c r="E55" i="79"/>
  <c r="B17" i="81" s="1"/>
  <c r="C57" i="79"/>
  <c r="E53" i="79"/>
  <c r="E49" i="79"/>
  <c r="D54" i="76"/>
  <c r="D56" i="76" s="1"/>
  <c r="D55" i="77"/>
  <c r="D53" i="77"/>
  <c r="D50" i="77"/>
  <c r="D49" i="77"/>
  <c r="C40" i="77"/>
  <c r="C35" i="77"/>
  <c r="C43" i="77" s="1"/>
  <c r="C27" i="77"/>
  <c r="C3" i="77"/>
  <c r="P19" i="75"/>
  <c r="L19" i="75"/>
  <c r="E56" i="88" l="1"/>
  <c r="E56" i="82"/>
  <c r="E54" i="85"/>
  <c r="E56" i="85"/>
  <c r="E56" i="79"/>
  <c r="E54" i="79"/>
  <c r="C39" i="77"/>
  <c r="E32" i="77" s="1"/>
  <c r="C45" i="77"/>
  <c r="D51" i="77"/>
  <c r="D52" i="77"/>
  <c r="C54" i="77"/>
  <c r="C56" i="77" s="1"/>
  <c r="E52" i="77" s="1"/>
  <c r="C54" i="76"/>
  <c r="C56" i="76" s="1"/>
  <c r="C40" i="76"/>
  <c r="C35" i="76"/>
  <c r="C43" i="76" s="1"/>
  <c r="C27" i="76"/>
  <c r="C3" i="76"/>
  <c r="C35" i="3"/>
  <c r="E50" i="76" l="1"/>
  <c r="E53" i="76"/>
  <c r="E49" i="76"/>
  <c r="E52" i="76"/>
  <c r="E51" i="76"/>
  <c r="E55" i="76"/>
  <c r="E36" i="77"/>
  <c r="F36" i="77" s="1"/>
  <c r="D54" i="77"/>
  <c r="D56" i="77" s="1"/>
  <c r="E33" i="77"/>
  <c r="F33" i="77" s="1"/>
  <c r="C41" i="77"/>
  <c r="E34" i="77"/>
  <c r="F34" i="77" s="1"/>
  <c r="E38" i="77"/>
  <c r="F38" i="77" s="1"/>
  <c r="E37" i="77"/>
  <c r="F37" i="77" s="1"/>
  <c r="C57" i="77"/>
  <c r="E51" i="77"/>
  <c r="E49" i="77"/>
  <c r="F32" i="77"/>
  <c r="E50" i="77"/>
  <c r="E55" i="77"/>
  <c r="E53" i="77"/>
  <c r="C45" i="76"/>
  <c r="C39" i="76"/>
  <c r="E32" i="76" l="1"/>
  <c r="E36" i="76"/>
  <c r="F36" i="76" s="1"/>
  <c r="E38" i="76"/>
  <c r="F38" i="76" s="1"/>
  <c r="E37" i="76"/>
  <c r="F37" i="76" s="1"/>
  <c r="E34" i="76"/>
  <c r="F34" i="76" s="1"/>
  <c r="E33" i="76"/>
  <c r="F33" i="76" s="1"/>
  <c r="E56" i="76"/>
  <c r="E54" i="76"/>
  <c r="E39" i="77"/>
  <c r="F39" i="77" s="1"/>
  <c r="E54" i="77"/>
  <c r="E56" i="77"/>
  <c r="C57" i="76"/>
  <c r="C41" i="76"/>
  <c r="E39" i="76" l="1"/>
  <c r="F39" i="76" s="1"/>
  <c r="F32" i="76"/>
  <c r="T46" i="75"/>
  <c r="R46" i="75"/>
  <c r="N46" i="75"/>
  <c r="L46" i="75"/>
  <c r="T45" i="75"/>
  <c r="R45" i="75"/>
  <c r="N45" i="75"/>
  <c r="L45" i="75"/>
  <c r="T44" i="75"/>
  <c r="R44" i="75"/>
  <c r="N44" i="75"/>
  <c r="L44" i="75"/>
  <c r="T43" i="75"/>
  <c r="R43" i="75"/>
  <c r="N43" i="75"/>
  <c r="L43" i="75"/>
  <c r="T42" i="75"/>
  <c r="R42" i="75"/>
  <c r="N42" i="75"/>
  <c r="L42" i="75"/>
  <c r="T41" i="75"/>
  <c r="R41" i="75"/>
  <c r="N41" i="75"/>
  <c r="L41" i="75"/>
  <c r="T40" i="75"/>
  <c r="R40" i="75"/>
  <c r="N40" i="75"/>
  <c r="L40" i="75"/>
  <c r="T39" i="75"/>
  <c r="R39" i="75"/>
  <c r="N39" i="75"/>
  <c r="L39" i="75"/>
  <c r="T38" i="75"/>
  <c r="R38" i="75"/>
  <c r="N38" i="75"/>
  <c r="L38" i="75"/>
  <c r="T37" i="75"/>
  <c r="R37" i="75"/>
  <c r="N37" i="75"/>
  <c r="L37" i="75"/>
  <c r="T47" i="75" l="1"/>
  <c r="N47" i="75"/>
  <c r="R47" i="75"/>
  <c r="F16" i="75" s="1"/>
  <c r="F19" i="75" s="1"/>
  <c r="F24" i="75" s="1"/>
  <c r="L47" i="75"/>
  <c r="B16" i="75" s="1"/>
  <c r="B19" i="75" s="1"/>
  <c r="B24" i="75" s="1"/>
  <c r="I40" i="3"/>
  <c r="I41" i="3"/>
  <c r="I42" i="3"/>
  <c r="I43" i="3"/>
  <c r="I44" i="3"/>
  <c r="I45" i="3"/>
  <c r="D8" i="9"/>
  <c r="D15" i="9" s="1"/>
  <c r="D9" i="9"/>
  <c r="D10" i="9"/>
  <c r="D11" i="9"/>
  <c r="D12" i="9"/>
  <c r="D13" i="9"/>
  <c r="D14" i="9"/>
  <c r="D17" i="9"/>
  <c r="D18" i="9"/>
  <c r="D19" i="9"/>
  <c r="D20" i="9"/>
  <c r="D21" i="9"/>
  <c r="D22" i="9"/>
  <c r="D23" i="9"/>
  <c r="D26" i="9"/>
  <c r="D27" i="9"/>
  <c r="D28" i="9"/>
  <c r="D32" i="9" s="1"/>
  <c r="C51" i="3" s="1"/>
  <c r="D29" i="9"/>
  <c r="D30" i="9"/>
  <c r="D31" i="9"/>
  <c r="D34" i="9"/>
  <c r="D35" i="9"/>
  <c r="D36" i="9"/>
  <c r="D39" i="9"/>
  <c r="D40" i="9"/>
  <c r="D41" i="9"/>
  <c r="D42" i="9"/>
  <c r="D43" i="9"/>
  <c r="D46" i="9"/>
  <c r="D47" i="9"/>
  <c r="D48" i="9"/>
  <c r="D51" i="9"/>
  <c r="D52" i="9"/>
  <c r="D53" i="9"/>
  <c r="D54" i="9"/>
  <c r="D57" i="9"/>
  <c r="D58" i="9"/>
  <c r="D60" i="9" s="1"/>
  <c r="D59" i="9"/>
  <c r="B11" i="10"/>
  <c r="B12" i="10"/>
  <c r="B10" i="10"/>
  <c r="B9" i="10"/>
  <c r="C43" i="3"/>
  <c r="C3" i="3"/>
  <c r="C40" i="3"/>
  <c r="B16" i="10" s="1"/>
  <c r="B13" i="10"/>
  <c r="B8" i="10"/>
  <c r="B3" i="10"/>
  <c r="B4" i="10"/>
  <c r="B5" i="10"/>
  <c r="B3" i="9"/>
  <c r="C27" i="3"/>
  <c r="B5" i="9"/>
  <c r="B4" i="9"/>
  <c r="D49" i="9" l="1"/>
  <c r="D62" i="9" s="1"/>
  <c r="C55" i="3" s="1"/>
  <c r="D55" i="3" s="1"/>
  <c r="D37" i="9"/>
  <c r="C52" i="3" s="1"/>
  <c r="D52" i="3" s="1"/>
  <c r="D44" i="9"/>
  <c r="C53" i="3" s="1"/>
  <c r="D53" i="3" s="1"/>
  <c r="D24" i="9"/>
  <c r="C50" i="3" s="1"/>
  <c r="D50" i="3" s="1"/>
  <c r="D55" i="9"/>
  <c r="C49" i="3"/>
  <c r="D49" i="3" s="1"/>
  <c r="D61" i="9"/>
  <c r="D51" i="3"/>
  <c r="I46" i="3"/>
  <c r="B44" i="3" s="1"/>
  <c r="C39" i="3"/>
  <c r="C44" i="3"/>
  <c r="C45" i="3" s="1"/>
  <c r="D64" i="9" l="1"/>
  <c r="C54" i="3"/>
  <c r="C56" i="3" s="1"/>
  <c r="E52" i="3" s="1"/>
  <c r="E53" i="3"/>
  <c r="D54" i="3"/>
  <c r="D56" i="3" s="1"/>
  <c r="E51" i="3"/>
  <c r="C41" i="3"/>
  <c r="B15" i="10" s="1"/>
  <c r="E33" i="3"/>
  <c r="F33" i="3" s="1"/>
  <c r="E32" i="3"/>
  <c r="E38" i="3"/>
  <c r="F38" i="3" s="1"/>
  <c r="E37" i="3"/>
  <c r="F37" i="3" s="1"/>
  <c r="E36" i="3"/>
  <c r="F36" i="3" s="1"/>
  <c r="E34" i="3"/>
  <c r="F34" i="3" s="1"/>
  <c r="E55" i="3" l="1"/>
  <c r="B17" i="10" s="1"/>
  <c r="E49" i="3"/>
  <c r="E54" i="3" s="1"/>
  <c r="C57" i="3"/>
  <c r="E50" i="3"/>
  <c r="E56" i="3" s="1"/>
  <c r="F32" i="3"/>
  <c r="E39" i="3"/>
  <c r="F39" i="3" s="1"/>
</calcChain>
</file>

<file path=xl/sharedStrings.xml><?xml version="1.0" encoding="utf-8"?>
<sst xmlns="http://schemas.openxmlformats.org/spreadsheetml/2006/main" count="2347" uniqueCount="315">
  <si>
    <t>A</t>
  </si>
  <si>
    <t>Instruction Cues</t>
  </si>
  <si>
    <t>Contact Type</t>
  </si>
  <si>
    <t>fill in</t>
  </si>
  <si>
    <t>Government</t>
  </si>
  <si>
    <t>III B</t>
  </si>
  <si>
    <t>Yes</t>
  </si>
  <si>
    <t xml:space="preserve">New </t>
  </si>
  <si>
    <t>Address</t>
  </si>
  <si>
    <t>Non Profit</t>
  </si>
  <si>
    <t>No</t>
  </si>
  <si>
    <t>Continued</t>
  </si>
  <si>
    <t>Agency Director</t>
  </si>
  <si>
    <t>City</t>
  </si>
  <si>
    <t>For Profit</t>
  </si>
  <si>
    <t>Program Director</t>
  </si>
  <si>
    <t>County</t>
  </si>
  <si>
    <t>III E</t>
  </si>
  <si>
    <t>SAMS Contact</t>
  </si>
  <si>
    <t>Website Address</t>
  </si>
  <si>
    <t>drop down</t>
  </si>
  <si>
    <t>Federal Tax ID Number</t>
  </si>
  <si>
    <t>B</t>
  </si>
  <si>
    <t>fill in &amp; drop down</t>
  </si>
  <si>
    <t>C</t>
  </si>
  <si>
    <t>OTHER CONTACT NAMES</t>
  </si>
  <si>
    <t>Job Title</t>
  </si>
  <si>
    <t>Email Address</t>
  </si>
  <si>
    <r>
      <t xml:space="preserve">Type of Contact </t>
    </r>
    <r>
      <rPr>
        <i/>
        <sz val="10"/>
        <rFont val="Arial"/>
        <family val="2"/>
      </rPr>
      <t xml:space="preserve">(dropdown menu)  </t>
    </r>
    <r>
      <rPr>
        <b/>
        <sz val="10"/>
        <rFont val="Arial"/>
        <family val="2"/>
      </rPr>
      <t xml:space="preserve">      </t>
    </r>
  </si>
  <si>
    <t>Other Direct Service Costs</t>
  </si>
  <si>
    <t>SERVICE GOAL STATEMENT</t>
  </si>
  <si>
    <t>Cuyahoga County</t>
  </si>
  <si>
    <t>drop down menu</t>
  </si>
  <si>
    <t>Geauga County</t>
  </si>
  <si>
    <t>Funding Category</t>
  </si>
  <si>
    <t>Lake County</t>
  </si>
  <si>
    <t>Lorain County</t>
  </si>
  <si>
    <t>Medina County</t>
  </si>
  <si>
    <t>Asian</t>
  </si>
  <si>
    <t>Rural</t>
  </si>
  <si>
    <t>auto calculates</t>
  </si>
  <si>
    <t>Amount of Donation Suggested for Service</t>
  </si>
  <si>
    <t>Hours of Service</t>
  </si>
  <si>
    <t>Location of Service Delivery</t>
  </si>
  <si>
    <t xml:space="preserve">fill in </t>
  </si>
  <si>
    <t>Total Service Budget</t>
  </si>
  <si>
    <t xml:space="preserve">Total Budget Unit Cost </t>
  </si>
  <si>
    <t>Auto Calculates</t>
  </si>
  <si>
    <t xml:space="preserve">Total Cost </t>
  </si>
  <si>
    <t>Percentage</t>
  </si>
  <si>
    <t>Subtotal Direct Service Costs</t>
  </si>
  <si>
    <t>Hispanic or Latino</t>
  </si>
  <si>
    <t>In Poverty</t>
  </si>
  <si>
    <t>Disabled</t>
  </si>
  <si>
    <t>Frail</t>
  </si>
  <si>
    <t>Black or African American</t>
  </si>
  <si>
    <t xml:space="preserve">American Indian or Alaskan Native </t>
  </si>
  <si>
    <t>a</t>
  </si>
  <si>
    <t>b</t>
  </si>
  <si>
    <t>c</t>
  </si>
  <si>
    <t>d</t>
  </si>
  <si>
    <t>e</t>
  </si>
  <si>
    <t>f</t>
  </si>
  <si>
    <t>g</t>
  </si>
  <si>
    <t>h</t>
  </si>
  <si>
    <t>i</t>
  </si>
  <si>
    <t>j</t>
  </si>
  <si>
    <t>k</t>
  </si>
  <si>
    <t xml:space="preserve"> </t>
  </si>
  <si>
    <t>Other Funds (Optional)</t>
  </si>
  <si>
    <t>Subtotal</t>
  </si>
  <si>
    <t>Total Direct Costs</t>
  </si>
  <si>
    <t>Total Indirect Costs</t>
  </si>
  <si>
    <t>Service Name and Code</t>
  </si>
  <si>
    <t>Service County</t>
  </si>
  <si>
    <t>Direct Service Staff Salary/Wages</t>
  </si>
  <si>
    <t>Direct Service Staff Benefits</t>
  </si>
  <si>
    <t>Cuyahoga</t>
  </si>
  <si>
    <t>Geauga</t>
  </si>
  <si>
    <t>Lake</t>
  </si>
  <si>
    <t>Lorain</t>
  </si>
  <si>
    <t>Medina</t>
  </si>
  <si>
    <t>Native Hawaiian or Other Pacific Islander</t>
  </si>
  <si>
    <t>Living Alone</t>
  </si>
  <si>
    <t>Limited English Proficiency</t>
  </si>
  <si>
    <t xml:space="preserve">Subtotal   </t>
  </si>
  <si>
    <t>D</t>
  </si>
  <si>
    <t>MATCH CALCULATION</t>
  </si>
  <si>
    <r>
      <t>Number</t>
    </r>
    <r>
      <rPr>
        <sz val="10"/>
        <rFont val="Arial"/>
        <family val="2"/>
      </rPr>
      <t xml:space="preserve"> and </t>
    </r>
    <r>
      <rPr>
        <b/>
        <sz val="10"/>
        <rFont val="Arial"/>
        <family val="2"/>
      </rPr>
      <t>Percent</t>
    </r>
    <r>
      <rPr>
        <sz val="10"/>
        <rFont val="Arial"/>
        <family val="2"/>
      </rPr>
      <t xml:space="preserve"> of Unduplicated Clients from </t>
    </r>
    <r>
      <rPr>
        <b/>
        <sz val="10"/>
        <rFont val="Arial"/>
        <family val="2"/>
      </rPr>
      <t xml:space="preserve">Line A6 </t>
    </r>
    <r>
      <rPr>
        <u/>
        <sz val="10"/>
        <rFont val="Arial"/>
        <family val="2"/>
      </rPr>
      <t>not</t>
    </r>
    <r>
      <rPr>
        <sz val="10"/>
        <rFont val="Arial"/>
        <family val="2"/>
      </rPr>
      <t xml:space="preserve"> Classified in above Categories:</t>
    </r>
  </si>
  <si>
    <t>Linked to Cost of Service Detail Tab</t>
  </si>
  <si>
    <t>UNIT COST DETAIL (AUTO CALCULATES FROM COST OF SERVICE DETAIL TAB)</t>
  </si>
  <si>
    <t>Direct Supplies and Materials</t>
  </si>
  <si>
    <t>Direct Service Travel and Transportation</t>
  </si>
  <si>
    <t>Subtotal Indirect &amp; Administrative Costs</t>
  </si>
  <si>
    <t>Linked to contact sheet</t>
  </si>
  <si>
    <t>fill in, or insert $0</t>
  </si>
  <si>
    <t>fill in - cannot be $0</t>
  </si>
  <si>
    <t xml:space="preserve">Linked to CSP </t>
  </si>
  <si>
    <t>Linked to CSP</t>
  </si>
  <si>
    <r>
      <t xml:space="preserve">Direct Service Staff (List Titles and indicate Full-time, Part-time or Volunteer)  </t>
    </r>
    <r>
      <rPr>
        <b/>
        <sz val="10"/>
        <rFont val="Arial"/>
        <family val="2"/>
      </rPr>
      <t>INPUT</t>
    </r>
  </si>
  <si>
    <r>
      <t xml:space="preserve">Annual Wages or Salary  </t>
    </r>
    <r>
      <rPr>
        <b/>
        <sz val="10"/>
        <rFont val="Arial"/>
        <family val="2"/>
      </rPr>
      <t>INPUT</t>
    </r>
  </si>
  <si>
    <r>
      <t xml:space="preserve">% of Time to Providing this Service  </t>
    </r>
    <r>
      <rPr>
        <b/>
        <sz val="10"/>
        <rFont val="Arial"/>
        <family val="2"/>
      </rPr>
      <t>INPUT</t>
    </r>
  </si>
  <si>
    <r>
      <t xml:space="preserve"> Direct Service Benefits (List Titles)  </t>
    </r>
    <r>
      <rPr>
        <b/>
        <sz val="10"/>
        <rFont val="Arial"/>
        <family val="2"/>
      </rPr>
      <t>INPUT</t>
    </r>
  </si>
  <si>
    <r>
      <t xml:space="preserve">Annual Cost of Benefits </t>
    </r>
    <r>
      <rPr>
        <b/>
        <sz val="10"/>
        <rFont val="Arial"/>
        <family val="2"/>
      </rPr>
      <t>INPUT</t>
    </r>
  </si>
  <si>
    <r>
      <t xml:space="preserve">Supplies and Materials  </t>
    </r>
    <r>
      <rPr>
        <b/>
        <sz val="10"/>
        <rFont val="Arial"/>
        <family val="2"/>
      </rPr>
      <t>INPUT</t>
    </r>
  </si>
  <si>
    <r>
      <t xml:space="preserve">Annual Cost  </t>
    </r>
    <r>
      <rPr>
        <b/>
        <sz val="10"/>
        <rFont val="Arial"/>
        <family val="2"/>
      </rPr>
      <t>INPUT</t>
    </r>
  </si>
  <si>
    <r>
      <t xml:space="preserve">% Allocated to this Service  </t>
    </r>
    <r>
      <rPr>
        <b/>
        <sz val="10"/>
        <rFont val="Arial"/>
        <family val="2"/>
      </rPr>
      <t>INPUT</t>
    </r>
  </si>
  <si>
    <r>
      <t xml:space="preserve">Staff Travel and Transportation (if Homemaking or Personal Care, indicate miles and cost / mile)  </t>
    </r>
    <r>
      <rPr>
        <b/>
        <sz val="10"/>
        <rFont val="Arial"/>
        <family val="2"/>
      </rPr>
      <t>INPUT</t>
    </r>
  </si>
  <si>
    <r>
      <t xml:space="preserve">Other Direct Service Costs (List)  </t>
    </r>
    <r>
      <rPr>
        <b/>
        <sz val="10"/>
        <rFont val="Arial"/>
        <family val="2"/>
      </rPr>
      <t>INPUT</t>
    </r>
  </si>
  <si>
    <r>
      <t xml:space="preserve">Annual Costs  </t>
    </r>
    <r>
      <rPr>
        <b/>
        <sz val="10"/>
        <rFont val="Arial"/>
        <family val="2"/>
      </rPr>
      <t>INPUT</t>
    </r>
  </si>
  <si>
    <r>
      <t xml:space="preserve">Indirect Administrative Staff (List Titles and indicate Full-time, Part-time or Volunteer)  </t>
    </r>
    <r>
      <rPr>
        <b/>
        <sz val="10"/>
        <rFont val="Arial"/>
        <family val="2"/>
      </rPr>
      <t>INPUT</t>
    </r>
  </si>
  <si>
    <r>
      <t xml:space="preserve">Annual Cost of Benefits  </t>
    </r>
    <r>
      <rPr>
        <b/>
        <sz val="10"/>
        <rFont val="Arial"/>
        <family val="2"/>
      </rPr>
      <t>INPUT</t>
    </r>
  </si>
  <si>
    <r>
      <t xml:space="preserve">Other Indirect Costs (List)  </t>
    </r>
    <r>
      <rPr>
        <b/>
        <sz val="10"/>
        <rFont val="Arial"/>
        <family val="2"/>
      </rPr>
      <t>INPUT</t>
    </r>
  </si>
  <si>
    <r>
      <t xml:space="preserve">Indirect Administrative Staff Benefits (List Titles)  </t>
    </r>
    <r>
      <rPr>
        <b/>
        <sz val="10"/>
        <rFont val="Arial"/>
        <family val="2"/>
      </rPr>
      <t>INPUT</t>
    </r>
  </si>
  <si>
    <t>CSP Line D1</t>
  </si>
  <si>
    <t>CSP Line D2</t>
  </si>
  <si>
    <t>CSP Line D3</t>
  </si>
  <si>
    <t>CSP Line D4</t>
  </si>
  <si>
    <t>CSP Line D5</t>
  </si>
  <si>
    <t>Incl in CSP Line D7</t>
  </si>
  <si>
    <t>CSP Line D6</t>
  </si>
  <si>
    <t>CSP Line D7</t>
  </si>
  <si>
    <t>CSP Line D8</t>
  </si>
  <si>
    <t xml:space="preserve">Finance Contact </t>
  </si>
  <si>
    <t>Western Reserve Area Agency on Aging (WRAAA)</t>
  </si>
  <si>
    <t xml:space="preserve">PROPOSED REVENUE SOURCES </t>
  </si>
  <si>
    <t xml:space="preserve">Units Provided with Total Service Budget on D8 </t>
  </si>
  <si>
    <t>Total Projected Unduplicated Clients Served:</t>
  </si>
  <si>
    <t>Total Projected Unduplicated Clients Served in each Priority Population Group:</t>
  </si>
  <si>
    <r>
      <t>Number of Clients</t>
    </r>
    <r>
      <rPr>
        <b/>
        <sz val="10"/>
        <rFont val="Arial"/>
        <family val="2"/>
      </rPr>
      <t xml:space="preserve"> </t>
    </r>
    <r>
      <rPr>
        <b/>
        <u/>
        <sz val="10"/>
        <rFont val="Arial"/>
        <family val="2"/>
      </rPr>
      <t>not</t>
    </r>
    <r>
      <rPr>
        <b/>
        <sz val="10"/>
        <rFont val="Arial"/>
        <family val="2"/>
      </rPr>
      <t xml:space="preserve"> </t>
    </r>
    <r>
      <rPr>
        <sz val="10"/>
        <rFont val="Arial"/>
        <family val="2"/>
      </rPr>
      <t>in Priority Population</t>
    </r>
    <r>
      <rPr>
        <b/>
        <sz val="10"/>
        <rFont val="Arial"/>
        <family val="2"/>
      </rPr>
      <t xml:space="preserve"> </t>
    </r>
  </si>
  <si>
    <r>
      <t>Percent of Clients</t>
    </r>
    <r>
      <rPr>
        <b/>
        <sz val="10"/>
        <rFont val="Arial"/>
        <family val="2"/>
      </rPr>
      <t xml:space="preserve"> </t>
    </r>
    <r>
      <rPr>
        <b/>
        <u/>
        <sz val="10"/>
        <rFont val="Arial"/>
        <family val="2"/>
      </rPr>
      <t>not</t>
    </r>
    <r>
      <rPr>
        <b/>
        <sz val="10"/>
        <rFont val="Arial"/>
        <family val="2"/>
      </rPr>
      <t xml:space="preserve"> </t>
    </r>
    <r>
      <rPr>
        <sz val="10"/>
        <rFont val="Arial"/>
        <family val="2"/>
      </rPr>
      <t>in Priority Population</t>
    </r>
  </si>
  <si>
    <t>Zip Code (incl 4 digit extension)</t>
  </si>
  <si>
    <t>Proposed Sources of Revenue:</t>
  </si>
  <si>
    <t>Amount</t>
  </si>
  <si>
    <t>Applicant Response</t>
  </si>
  <si>
    <t xml:space="preserve">Program Income </t>
  </si>
  <si>
    <t>Client Cost Share</t>
  </si>
  <si>
    <t xml:space="preserve"> Other Funds</t>
  </si>
  <si>
    <t>Please describe any plans or ideas that you have to increase Program Income</t>
  </si>
  <si>
    <t>Please describe the source of the Other Funds</t>
  </si>
  <si>
    <t xml:space="preserve">WRAAA Prompt </t>
  </si>
  <si>
    <t xml:space="preserve">Percent of Total Cost that is Indirect </t>
  </si>
  <si>
    <t>Amounts linked to CSP</t>
  </si>
  <si>
    <t>Type your narrative in the box</t>
  </si>
  <si>
    <t>Total Budget Unit Cost</t>
  </si>
  <si>
    <t>Comment on the competitiveness of your Total Unit Cost</t>
  </si>
  <si>
    <t>If indirect costs are greater than 25% of total costs, please explain</t>
  </si>
  <si>
    <t>Cost / Unit</t>
  </si>
  <si>
    <t>Comments on Competitiveness:</t>
  </si>
  <si>
    <t>Provide any narrative regarding the budget for this service that you would like WRAAA to consider:</t>
  </si>
  <si>
    <t xml:space="preserve">  </t>
  </si>
  <si>
    <t>Cash Match</t>
  </si>
  <si>
    <t>In-kind Match</t>
  </si>
  <si>
    <t xml:space="preserve">OAA Unit Cost </t>
  </si>
  <si>
    <t>Federal Share</t>
  </si>
  <si>
    <t>Total must Equal 100%</t>
  </si>
  <si>
    <t>Program Income (Required &gt;$0)</t>
  </si>
  <si>
    <r>
      <t xml:space="preserve">Total Allocated to this OAA Service </t>
    </r>
    <r>
      <rPr>
        <b/>
        <sz val="10"/>
        <rFont val="Arial"/>
        <family val="2"/>
      </rPr>
      <t>CALCULATED</t>
    </r>
  </si>
  <si>
    <r>
      <t xml:space="preserve">Total Allocated to this OAA Service  </t>
    </r>
    <r>
      <rPr>
        <b/>
        <sz val="10"/>
        <rFont val="Arial"/>
        <family val="2"/>
      </rPr>
      <t>CALCULATED</t>
    </r>
  </si>
  <si>
    <t>In-Kind Match</t>
  </si>
  <si>
    <t>One (1) One-Way Trip</t>
  </si>
  <si>
    <t>One (1) Hour</t>
  </si>
  <si>
    <t>One (1) Job</t>
  </si>
  <si>
    <t>Client Cost Share (See Table)</t>
  </si>
  <si>
    <t>Please describe source of cash match funds</t>
  </si>
  <si>
    <t>Please describe In-Kind Match (type, number and value / unit)</t>
  </si>
  <si>
    <t xml:space="preserve"> Please describe your cost share procedure</t>
  </si>
  <si>
    <t>Type your narrative in the box (For example, 100 volunteer hours at $14/hr)</t>
  </si>
  <si>
    <t>Comment on the competitiveness of your proposed OAA Unit Cost</t>
  </si>
  <si>
    <t>Service Name, Code and Unit Definition</t>
  </si>
  <si>
    <t>fill in primary SAMS contact</t>
  </si>
  <si>
    <t>fill in primary Finance contact</t>
  </si>
  <si>
    <t>fill in primary Program contact</t>
  </si>
  <si>
    <t>OAA III B/E Funds Requested</t>
  </si>
  <si>
    <t xml:space="preserve">Adult Day Service (5)            </t>
  </si>
  <si>
    <t xml:space="preserve">Personal Care (1)               </t>
  </si>
  <si>
    <t xml:space="preserve">Homemaker (2)                  </t>
  </si>
  <si>
    <t xml:space="preserve">Supportive Services (34)          </t>
  </si>
  <si>
    <t xml:space="preserve">Transportation (10)                  </t>
  </si>
  <si>
    <t xml:space="preserve">Escort-Assisted Transport (9)    </t>
  </si>
  <si>
    <t xml:space="preserve">Legal Assistance (11)              </t>
  </si>
  <si>
    <t xml:space="preserve">Volunteer Guardianship (24)             </t>
  </si>
  <si>
    <t xml:space="preserve">Chore (3)                               </t>
  </si>
  <si>
    <t xml:space="preserve">Caregiver Ed &amp; Training (17)      </t>
  </si>
  <si>
    <t xml:space="preserve">Category                                                    </t>
  </si>
  <si>
    <t>OAA Unit Cost</t>
  </si>
  <si>
    <t xml:space="preserve">III C1 </t>
  </si>
  <si>
    <t xml:space="preserve">III C2 </t>
  </si>
  <si>
    <t xml:space="preserve">III D   </t>
  </si>
  <si>
    <t xml:space="preserve">Nutrition Program </t>
  </si>
  <si>
    <t>Restaurant Voucher (7)</t>
  </si>
  <si>
    <t xml:space="preserve">Caregiver Support Group (16)  </t>
  </si>
  <si>
    <t xml:space="preserve">Kinship Support Group (16)      </t>
  </si>
  <si>
    <t>Congregate Meals (7)</t>
  </si>
  <si>
    <t>Nutrition Education - Cong (12)</t>
  </si>
  <si>
    <t>Home Delivered Meals (4)</t>
  </si>
  <si>
    <t>Nutrition Education - HDM (12)</t>
  </si>
  <si>
    <t>REQUESTED SERVICES</t>
  </si>
  <si>
    <t>Provider Match must be &gt; %</t>
  </si>
  <si>
    <t xml:space="preserve">OAA Funds </t>
  </si>
  <si>
    <t>Service Name</t>
  </si>
  <si>
    <t>County where 
services provided</t>
  </si>
  <si>
    <t xml:space="preserve">Secondary Contact </t>
  </si>
  <si>
    <t>Funding 
Source</t>
  </si>
  <si>
    <t>Nutrition Site Contact:</t>
  </si>
  <si>
    <t>Nutrition Site Contact Phone:</t>
  </si>
  <si>
    <t>Do you plan on providing Community Meals?</t>
  </si>
  <si>
    <t>Nutrition Site Contact Fax:</t>
  </si>
  <si>
    <r>
      <t xml:space="preserve">Number of 
</t>
    </r>
    <r>
      <rPr>
        <b/>
        <u/>
        <sz val="12"/>
        <rFont val="Arial"/>
        <family val="2"/>
      </rPr>
      <t>Congregate Meals</t>
    </r>
    <r>
      <rPr>
        <b/>
        <sz val="12"/>
        <rFont val="Arial"/>
        <family val="2"/>
      </rPr>
      <t xml:space="preserve"> allocated</t>
    </r>
  </si>
  <si>
    <r>
      <t xml:space="preserve">Number of 
</t>
    </r>
    <r>
      <rPr>
        <b/>
        <u/>
        <sz val="12"/>
        <rFont val="Arial"/>
        <family val="2"/>
      </rPr>
      <t>Home Delivered Meals</t>
    </r>
    <r>
      <rPr>
        <b/>
        <sz val="12"/>
        <rFont val="Arial"/>
        <family val="2"/>
      </rPr>
      <t xml:space="preserve"> allocated</t>
    </r>
  </si>
  <si>
    <t xml:space="preserve">Congregate </t>
  </si>
  <si>
    <t>HDM</t>
  </si>
  <si>
    <t>What days will you be providing congregate meals?</t>
  </si>
  <si>
    <t xml:space="preserve">Determine Number of Congregate 
Serving Days </t>
  </si>
  <si>
    <t>What days will you be providing home delivered meals(including frozen days)?</t>
  </si>
  <si>
    <t xml:space="preserve">Determine Number of Home Delivered Serving Days </t>
  </si>
  <si>
    <t>Monday</t>
  </si>
  <si>
    <t># of additional non-serving days</t>
  </si>
  <si>
    <t>Tuesday</t>
  </si>
  <si>
    <t>Wednesday</t>
  </si>
  <si>
    <t xml:space="preserve">Total Serving days </t>
  </si>
  <si>
    <t>Thursday</t>
  </si>
  <si>
    <t>(based on serving days chosen)</t>
  </si>
  <si>
    <t>Friday</t>
  </si>
  <si>
    <t>What days will you be providing frozen meals</t>
  </si>
  <si>
    <t>Saturday</t>
  </si>
  <si>
    <t>Sunday</t>
  </si>
  <si>
    <t>Average Number of Congregate Meals Served per day:</t>
  </si>
  <si>
    <t xml:space="preserve">Average Number of Home Delivered Meals Served per day: </t>
  </si>
  <si>
    <t>Number of Days your site will not be serving meals in addition to WRAAA Holidays</t>
  </si>
  <si>
    <t>WRAAA Non-Serving Days</t>
  </si>
  <si>
    <t>New Year's Day</t>
  </si>
  <si>
    <t>Labor Day</t>
  </si>
  <si>
    <t>Martin Luther King Day</t>
  </si>
  <si>
    <t>Presidents Day</t>
  </si>
  <si>
    <t>Veteran's Day</t>
  </si>
  <si>
    <t>Memorial Day</t>
  </si>
  <si>
    <t>Thanksgiving Day</t>
  </si>
  <si>
    <t>Independence Day</t>
  </si>
  <si>
    <t>Christmas</t>
  </si>
  <si>
    <t>Additional Non-Serving Days</t>
  </si>
  <si>
    <t>Effects</t>
  </si>
  <si>
    <t>Days</t>
  </si>
  <si>
    <t>Dates (mm/dd/yy)</t>
  </si>
  <si>
    <t>Cong</t>
  </si>
  <si>
    <t>One (1) NSIP Eligible Meal</t>
  </si>
  <si>
    <t xml:space="preserve">Minority Provider </t>
  </si>
  <si>
    <t xml:space="preserve">Rural Provider </t>
  </si>
  <si>
    <t xml:space="preserve">City: </t>
  </si>
  <si>
    <t>Zip:</t>
  </si>
  <si>
    <t>Nutrition Site Name:</t>
  </si>
  <si>
    <t>Nutrition Site Address:</t>
  </si>
  <si>
    <t>ADRN - Benefits Assistance (34)</t>
  </si>
  <si>
    <t xml:space="preserve">ADRN - Information and Assistance (34) </t>
  </si>
  <si>
    <t xml:space="preserve">ADRN - Options Counseling (34) </t>
  </si>
  <si>
    <t xml:space="preserve">Kinship Ed &amp; Training (17)      </t>
  </si>
  <si>
    <t xml:space="preserve">Legal Counseling (Kinship) (11)  </t>
  </si>
  <si>
    <t xml:space="preserve">One (1) 4 to 8 Hr Day        </t>
  </si>
  <si>
    <t>One (1) 8-Week Session</t>
  </si>
  <si>
    <t>One (1) 6-Week Session</t>
  </si>
  <si>
    <t>One (1) Nutrition Education Session</t>
  </si>
  <si>
    <t>Homemaker (2)</t>
  </si>
  <si>
    <t>Adult Day Service (5)</t>
  </si>
  <si>
    <t xml:space="preserve">Caregiver Ed &amp; Training (17) </t>
  </si>
  <si>
    <t>Caregiver Support Group (16)</t>
  </si>
  <si>
    <t>Chore (3)</t>
  </si>
  <si>
    <t>Escort-Assisted Transport (9)</t>
  </si>
  <si>
    <t>Kinship Ed &amp; Training (17)</t>
  </si>
  <si>
    <t>Kinship Support Group (16)</t>
  </si>
  <si>
    <t>Legal Assistance (11)</t>
  </si>
  <si>
    <t>Legal Counseling (Kinship) (11)</t>
  </si>
  <si>
    <t>Personal Care (1)</t>
  </si>
  <si>
    <t>Supportive Services (34)</t>
  </si>
  <si>
    <t>Transportation (10)</t>
  </si>
  <si>
    <t xml:space="preserve">      </t>
  </si>
  <si>
    <t>Auto populates</t>
  </si>
  <si>
    <t xml:space="preserve">ADRN - Information and Referral (20) </t>
  </si>
  <si>
    <t xml:space="preserve">EBHP - Chronic Disease Self-Management (46) </t>
  </si>
  <si>
    <t xml:space="preserve">EBHP - Diabetes Self-Management (46) </t>
  </si>
  <si>
    <t xml:space="preserve">EBHP - Matter of Balance (46) </t>
  </si>
  <si>
    <t xml:space="preserve">ADRN - Spec Care Coord.- Eco. Sec. &amp; Serv. Coord. (13) </t>
  </si>
  <si>
    <t xml:space="preserve">ADRN - Specialized Information and Assistance (13) </t>
  </si>
  <si>
    <t>One (1) Contact</t>
  </si>
  <si>
    <t xml:space="preserve">WRAAA Use Only </t>
  </si>
  <si>
    <t xml:space="preserve">ADRN  -  Spec Care Coord.- Eco. Sec. &amp; Serv. Coord. (34) </t>
  </si>
  <si>
    <t xml:space="preserve">No match required for Nutrition Ed. </t>
  </si>
  <si>
    <t>Provider Match must be 0%</t>
  </si>
  <si>
    <t>III C2</t>
  </si>
  <si>
    <t>III C1</t>
  </si>
  <si>
    <t>Cost/
Unit</t>
  </si>
  <si>
    <t xml:space="preserve">Ombudsman </t>
  </si>
  <si>
    <t xml:space="preserve">EBHP - DEEP (46) </t>
  </si>
  <si>
    <t xml:space="preserve">EBHP - Chronic Pain Self-Management (46) </t>
  </si>
  <si>
    <t>APPLICANT INFORMATION</t>
  </si>
  <si>
    <t>Applicant Name</t>
  </si>
  <si>
    <t>Applicant Telephone Number</t>
  </si>
  <si>
    <t xml:space="preserve">Applicant Name: </t>
  </si>
  <si>
    <t>Applicant Name:</t>
  </si>
  <si>
    <t xml:space="preserve">The Contact information provided is used to create and update our current email distribution lists. The primary contact will become our main contact and receive most of the correspondence from WRAAA. If you indicate a Secondary Contact, Director or Program Director, they will also be added to this primary contact list. The SAMS and Finance Contacts will be used for separate distribution lists to be used when the correspondence involves SAM’s issues or finance matters.  Please use the drop down lists on the lines below to add as many contacts as needed.  </t>
  </si>
  <si>
    <t>Type of Business</t>
  </si>
  <si>
    <t xml:space="preserve">SECTION C INTENTIONALLY OMITTED </t>
  </si>
  <si>
    <t>Applicant Primary Contact Name</t>
  </si>
  <si>
    <t>Applicant Primary Contact Job Title</t>
  </si>
  <si>
    <t>Applicant Primary Contact Phone Number</t>
  </si>
  <si>
    <t>Applicant Primary Contact FAX Number</t>
  </si>
  <si>
    <t>Applicant Primary Contact Email Address</t>
  </si>
  <si>
    <t>Juneteenth</t>
  </si>
  <si>
    <t xml:space="preserve">EBHP - Bingocize (46) </t>
  </si>
  <si>
    <t>2024 OAA Contact Sheet</t>
  </si>
  <si>
    <t>2024 OAA Contract Service Page</t>
  </si>
  <si>
    <t>2024 OAA Cost of Service Detail Page</t>
  </si>
  <si>
    <t>2024 OAA Sources of Revenue and Narrative Page</t>
  </si>
  <si>
    <t>2024 OAA Nutrition Program Meal Worksheet</t>
  </si>
  <si>
    <t>Nutrition Site Contact Email:</t>
  </si>
  <si>
    <t>Indigenous People/Columbus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</si>
</sst>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164" formatCode="&quot;$&quot;#,##0"/>
    <numFmt numFmtId="165" formatCode="&quot;$&quot;#,##0.00"/>
    <numFmt numFmtId="166" formatCode="0.0%"/>
    <numFmt numFmtId="167" formatCode="[$-F800]dddd\,\ mmmm\ dd\,\ yyyy"/>
    <numFmt numFmtId="168" formatCode="[&lt;=9999999]###\-####;\(###\)\ ###\-####"/>
  </numFmts>
  <fonts count="28" x14ac:knownFonts="1">
    <font>
      <sz val="10"/>
      <name val="Arial"/>
    </font>
    <font>
      <sz val="10"/>
      <name val="Arial"/>
      <family val="2"/>
    </font>
    <font>
      <u/>
      <sz val="10"/>
      <color indexed="12"/>
      <name val="Arial"/>
      <family val="2"/>
    </font>
    <font>
      <b/>
      <sz val="10"/>
      <name val="Arial"/>
      <family val="2"/>
    </font>
    <font>
      <i/>
      <sz val="10"/>
      <name val="Arial"/>
      <family val="2"/>
    </font>
    <font>
      <b/>
      <i/>
      <sz val="10"/>
      <name val="Arial"/>
      <family val="2"/>
    </font>
    <font>
      <sz val="8"/>
      <name val="Arial"/>
      <family val="2"/>
    </font>
    <font>
      <sz val="10"/>
      <name val="Arial"/>
      <family val="2"/>
    </font>
    <font>
      <b/>
      <sz val="10"/>
      <color indexed="10"/>
      <name val="Arial"/>
      <family val="2"/>
    </font>
    <font>
      <u/>
      <sz val="10"/>
      <name val="Arial"/>
      <family val="2"/>
    </font>
    <font>
      <b/>
      <sz val="12"/>
      <name val="Arial"/>
      <family val="2"/>
    </font>
    <font>
      <sz val="12"/>
      <name val="Arial"/>
      <family val="2"/>
    </font>
    <font>
      <b/>
      <u/>
      <sz val="10"/>
      <name val="Arial"/>
      <family val="2"/>
    </font>
    <font>
      <sz val="11"/>
      <name val="Arial"/>
      <family val="2"/>
    </font>
    <font>
      <b/>
      <sz val="11"/>
      <name val="Arial"/>
      <family val="2"/>
    </font>
    <font>
      <b/>
      <sz val="8"/>
      <name val="Arial"/>
      <family val="2"/>
    </font>
    <font>
      <b/>
      <u/>
      <sz val="12"/>
      <name val="Arial"/>
      <family val="2"/>
    </font>
    <font>
      <b/>
      <sz val="18"/>
      <name val="Arial"/>
      <family val="2"/>
    </font>
    <font>
      <sz val="7"/>
      <name val="Arial"/>
      <family val="2"/>
    </font>
    <font>
      <sz val="8"/>
      <name val="Arial"/>
      <family val="2"/>
    </font>
    <font>
      <sz val="9"/>
      <name val="Arial"/>
      <family val="2"/>
    </font>
    <font>
      <b/>
      <sz val="7.5"/>
      <name val="Arial"/>
      <family val="2"/>
    </font>
    <font>
      <b/>
      <sz val="8"/>
      <color theme="0"/>
      <name val="Arial"/>
      <family val="2"/>
    </font>
    <font>
      <sz val="8"/>
      <color rgb="FF000000"/>
      <name val="Tahoma"/>
      <family val="2"/>
    </font>
    <font>
      <sz val="10"/>
      <name val="Arial"/>
      <family val="2"/>
    </font>
    <font>
      <sz val="11"/>
      <color theme="0"/>
      <name val="Calibri"/>
      <family val="2"/>
      <scheme val="minor"/>
    </font>
    <font>
      <b/>
      <sz val="11"/>
      <color theme="0"/>
      <name val="Arial"/>
      <family val="2"/>
    </font>
    <font>
      <sz val="10"/>
      <color theme="0"/>
      <name val="Arial"/>
      <family val="2"/>
    </font>
  </fonts>
  <fills count="1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gray0625"/>
    </fill>
    <fill>
      <patternFill patternType="solid">
        <fgColor indexed="41"/>
        <bgColor indexed="64"/>
      </patternFill>
    </fill>
    <fill>
      <patternFill patternType="solid">
        <fgColor indexed="42"/>
        <bgColor indexed="64"/>
      </patternFill>
    </fill>
    <fill>
      <patternFill patternType="gray0625">
        <bgColor indexed="22"/>
      </patternFill>
    </fill>
    <fill>
      <patternFill patternType="solid">
        <fgColor indexed="47"/>
        <bgColor indexed="64"/>
      </patternFill>
    </fill>
    <fill>
      <patternFill patternType="solid">
        <fgColor indexed="52"/>
        <bgColor indexed="64"/>
      </patternFill>
    </fill>
    <fill>
      <patternFill patternType="solid">
        <fgColor indexed="46"/>
        <bgColor indexed="64"/>
      </patternFill>
    </fill>
    <fill>
      <patternFill patternType="solid">
        <fgColor theme="1"/>
        <bgColor indexed="64"/>
      </patternFill>
    </fill>
    <fill>
      <patternFill patternType="solid">
        <fgColor theme="7"/>
      </patternFill>
    </fill>
    <fill>
      <patternFill patternType="solid">
        <fgColor theme="7" tint="0.59999389629810485"/>
        <bgColor indexed="64"/>
      </patternFill>
    </fill>
    <fill>
      <patternFill patternType="solid">
        <fgColor theme="0" tint="-0.24994659260841701"/>
        <bgColor indexed="64"/>
      </patternFill>
    </fill>
  </fills>
  <borders count="6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10"/>
      </left>
      <right style="medium">
        <color indexed="10"/>
      </right>
      <top style="medium">
        <color indexed="10"/>
      </top>
      <bottom style="medium">
        <color indexed="10"/>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uble">
        <color indexed="64"/>
      </left>
      <right style="double">
        <color indexed="64"/>
      </right>
      <top style="double">
        <color indexed="64"/>
      </top>
      <bottom style="double">
        <color indexed="64"/>
      </bottom>
      <diagonal/>
    </border>
    <border>
      <left/>
      <right/>
      <top style="medium">
        <color indexed="64"/>
      </top>
      <bottom style="medium">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thin">
        <color indexed="64"/>
      </left>
      <right/>
      <top/>
      <bottom style="thin">
        <color indexed="64"/>
      </bottom>
      <diagonal/>
    </border>
    <border>
      <left style="thick">
        <color indexed="64"/>
      </left>
      <right style="thick">
        <color indexed="64"/>
      </right>
      <top style="thick">
        <color indexed="64"/>
      </top>
      <bottom/>
      <diagonal/>
    </border>
    <border>
      <left/>
      <right style="thin">
        <color indexed="64"/>
      </right>
      <top style="thin">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top style="thick">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thick">
        <color indexed="64"/>
      </bottom>
      <diagonal/>
    </border>
    <border>
      <left/>
      <right style="thick">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9" fontId="24" fillId="0" borderId="0" applyFont="0" applyFill="0" applyBorder="0" applyAlignment="0" applyProtection="0"/>
    <xf numFmtId="0" fontId="25" fillId="13" borderId="0" applyNumberFormat="0" applyBorder="0" applyAlignment="0" applyProtection="0"/>
  </cellStyleXfs>
  <cellXfs count="393">
    <xf numFmtId="0" fontId="0" fillId="0" borderId="0" xfId="0"/>
    <xf numFmtId="0" fontId="3" fillId="2" borderId="0" xfId="0" applyFont="1" applyFill="1"/>
    <xf numFmtId="0" fontId="0" fillId="2" borderId="0" xfId="0" applyFill="1"/>
    <xf numFmtId="0" fontId="4" fillId="0" borderId="0" xfId="0" applyFont="1"/>
    <xf numFmtId="0" fontId="3" fillId="3" borderId="0" xfId="0" applyFont="1" applyFill="1"/>
    <xf numFmtId="0" fontId="3" fillId="0" borderId="0" xfId="0" applyFont="1"/>
    <xf numFmtId="0" fontId="1" fillId="0" borderId="0" xfId="0" applyFont="1"/>
    <xf numFmtId="0" fontId="4" fillId="0" borderId="0" xfId="0" applyFont="1" applyAlignment="1">
      <alignment vertical="top" shrinkToFit="1"/>
    </xf>
    <xf numFmtId="0" fontId="4" fillId="0" borderId="0" xfId="0" applyFont="1" applyAlignment="1">
      <alignment vertical="top"/>
    </xf>
    <xf numFmtId="0" fontId="5" fillId="2" borderId="0" xfId="0" applyFont="1" applyFill="1"/>
    <xf numFmtId="0" fontId="0" fillId="0" borderId="1" xfId="0" applyBorder="1" applyProtection="1">
      <protection locked="0"/>
    </xf>
    <xf numFmtId="0" fontId="4" fillId="0" borderId="0" xfId="0" applyFont="1" applyAlignment="1">
      <alignment horizontal="left"/>
    </xf>
    <xf numFmtId="0" fontId="3" fillId="2" borderId="0" xfId="0" applyFont="1" applyFill="1" applyAlignment="1">
      <alignment wrapText="1"/>
    </xf>
    <xf numFmtId="0" fontId="0" fillId="0" borderId="2" xfId="0" applyBorder="1" applyProtection="1">
      <protection locked="0"/>
    </xf>
    <xf numFmtId="0" fontId="3" fillId="0" borderId="2" xfId="0" applyFont="1" applyBorder="1" applyProtection="1">
      <protection locked="0"/>
    </xf>
    <xf numFmtId="0" fontId="3" fillId="0" borderId="0" xfId="0" applyFont="1" applyAlignment="1">
      <alignment horizontal="right"/>
    </xf>
    <xf numFmtId="0" fontId="3" fillId="4" borderId="0" xfId="0" applyFont="1" applyFill="1"/>
    <xf numFmtId="0" fontId="3" fillId="4" borderId="0" xfId="0" applyFont="1" applyFill="1" applyAlignment="1">
      <alignment wrapText="1"/>
    </xf>
    <xf numFmtId="0" fontId="3" fillId="0" borderId="0" xfId="0" applyFont="1" applyAlignment="1">
      <alignment horizontal="right" wrapText="1"/>
    </xf>
    <xf numFmtId="0" fontId="7" fillId="0" borderId="0" xfId="0" applyFont="1" applyAlignment="1">
      <alignment wrapText="1"/>
    </xf>
    <xf numFmtId="0" fontId="0" fillId="4" borderId="0" xfId="0" applyFill="1"/>
    <xf numFmtId="0" fontId="7" fillId="4" borderId="0" xfId="0" applyFont="1" applyFill="1" applyAlignment="1">
      <alignment wrapText="1"/>
    </xf>
    <xf numFmtId="0" fontId="0" fillId="0" borderId="1" xfId="0" applyBorder="1" applyAlignment="1" applyProtection="1">
      <alignment horizontal="right"/>
      <protection locked="0"/>
    </xf>
    <xf numFmtId="0" fontId="0" fillId="0" borderId="0" xfId="0" applyAlignment="1">
      <alignment wrapText="1"/>
    </xf>
    <xf numFmtId="0" fontId="4" fillId="0" borderId="0" xfId="0" applyFont="1" applyAlignment="1">
      <alignment wrapText="1"/>
    </xf>
    <xf numFmtId="0" fontId="0" fillId="0" borderId="0" xfId="0" applyProtection="1">
      <protection locked="0"/>
    </xf>
    <xf numFmtId="1" fontId="0" fillId="0" borderId="0" xfId="0" applyNumberFormat="1" applyAlignment="1">
      <alignment horizontal="right"/>
    </xf>
    <xf numFmtId="1" fontId="0" fillId="0" borderId="1" xfId="0" applyNumberFormat="1" applyBorder="1" applyProtection="1">
      <protection locked="0"/>
    </xf>
    <xf numFmtId="1" fontId="0" fillId="0" borderId="0" xfId="0" applyNumberFormat="1"/>
    <xf numFmtId="1" fontId="0" fillId="0" borderId="2" xfId="0" applyNumberFormat="1" applyBorder="1" applyProtection="1">
      <protection locked="0"/>
    </xf>
    <xf numFmtId="1" fontId="0" fillId="0" borderId="1" xfId="0" applyNumberFormat="1" applyBorder="1" applyAlignment="1" applyProtection="1">
      <alignment horizontal="right"/>
      <protection locked="0"/>
    </xf>
    <xf numFmtId="9" fontId="0" fillId="0" borderId="2" xfId="0" applyNumberFormat="1" applyBorder="1" applyAlignment="1">
      <alignment horizontal="right"/>
    </xf>
    <xf numFmtId="9" fontId="0" fillId="0" borderId="0" xfId="0" applyNumberFormat="1" applyAlignment="1">
      <alignment horizontal="right"/>
    </xf>
    <xf numFmtId="165" fontId="0" fillId="0" borderId="2" xfId="0" applyNumberFormat="1" applyBorder="1" applyProtection="1">
      <protection locked="0"/>
    </xf>
    <xf numFmtId="165" fontId="0" fillId="0" borderId="0" xfId="0" applyNumberFormat="1"/>
    <xf numFmtId="0" fontId="0" fillId="4" borderId="3" xfId="0" applyFill="1" applyBorder="1"/>
    <xf numFmtId="165" fontId="0" fillId="0" borderId="0" xfId="0" applyNumberFormat="1" applyAlignment="1">
      <alignment horizontal="right"/>
    </xf>
    <xf numFmtId="0" fontId="4" fillId="3" borderId="0" xfId="0" applyFont="1" applyFill="1" applyAlignment="1">
      <alignment horizontal="right" wrapText="1"/>
    </xf>
    <xf numFmtId="165" fontId="0" fillId="0" borderId="2" xfId="0" applyNumberFormat="1" applyBorder="1" applyAlignment="1">
      <alignment horizontal="right"/>
    </xf>
    <xf numFmtId="0" fontId="0" fillId="0" borderId="0" xfId="0" applyAlignment="1">
      <alignment horizontal="right" wrapText="1"/>
    </xf>
    <xf numFmtId="10" fontId="7" fillId="0" borderId="0" xfId="0" applyNumberFormat="1" applyFont="1" applyAlignment="1">
      <alignment horizontal="center" wrapText="1"/>
    </xf>
    <xf numFmtId="10" fontId="7" fillId="0" borderId="1" xfId="0" applyNumberFormat="1" applyFont="1" applyBorder="1" applyAlignment="1">
      <alignment horizontal="center" wrapText="1"/>
    </xf>
    <xf numFmtId="0" fontId="4" fillId="0" borderId="0" xfId="0" applyFont="1" applyAlignment="1">
      <alignment horizontal="right" wrapText="1"/>
    </xf>
    <xf numFmtId="0" fontId="8" fillId="0" borderId="4" xfId="0" applyFont="1" applyBorder="1" applyAlignment="1">
      <alignment horizontal="center" wrapText="1"/>
    </xf>
    <xf numFmtId="0" fontId="0" fillId="0" borderId="0" xfId="0" applyAlignment="1">
      <alignment horizontal="center"/>
    </xf>
    <xf numFmtId="0" fontId="3" fillId="0" borderId="0" xfId="0" applyFont="1" applyAlignment="1">
      <alignment horizontal="center"/>
    </xf>
    <xf numFmtId="164" fontId="3" fillId="0" borderId="0" xfId="0" applyNumberFormat="1" applyFont="1" applyAlignment="1">
      <alignment horizontal="right"/>
    </xf>
    <xf numFmtId="44" fontId="0" fillId="0" borderId="0" xfId="0" applyNumberFormat="1" applyAlignment="1">
      <alignment horizontal="right"/>
    </xf>
    <xf numFmtId="0" fontId="0" fillId="5" borderId="1" xfId="0" applyFill="1" applyBorder="1" applyAlignment="1">
      <alignment horizontal="left"/>
    </xf>
    <xf numFmtId="0" fontId="0" fillId="5" borderId="1" xfId="0" applyFill="1" applyBorder="1" applyAlignment="1">
      <alignment horizontal="center"/>
    </xf>
    <xf numFmtId="44" fontId="3" fillId="0" borderId="1" xfId="0" applyNumberFormat="1" applyFont="1" applyBorder="1" applyAlignment="1">
      <alignment horizontal="right"/>
    </xf>
    <xf numFmtId="164" fontId="0" fillId="0" borderId="0" xfId="0" applyNumberFormat="1" applyAlignment="1">
      <alignment horizontal="right"/>
    </xf>
    <xf numFmtId="0" fontId="0" fillId="0" borderId="0" xfId="0" applyAlignment="1">
      <alignment horizontal="right"/>
    </xf>
    <xf numFmtId="0" fontId="10" fillId="0" borderId="0" xfId="0" applyFont="1" applyAlignment="1">
      <alignment horizontal="right"/>
    </xf>
    <xf numFmtId="44" fontId="0" fillId="0" borderId="5" xfId="0" applyNumberFormat="1" applyBorder="1" applyAlignment="1">
      <alignment horizontal="right"/>
    </xf>
    <xf numFmtId="0" fontId="0" fillId="3" borderId="2" xfId="0" applyFill="1" applyBorder="1" applyAlignment="1">
      <alignment horizontal="center"/>
    </xf>
    <xf numFmtId="0" fontId="3" fillId="3" borderId="2" xfId="0" applyFont="1" applyFill="1" applyBorder="1" applyAlignment="1">
      <alignment horizontal="right"/>
    </xf>
    <xf numFmtId="164" fontId="0" fillId="6" borderId="6" xfId="0" applyNumberFormat="1" applyFill="1" applyBorder="1" applyAlignment="1">
      <alignment horizontal="right" wrapText="1"/>
    </xf>
    <xf numFmtId="164" fontId="1" fillId="6" borderId="6" xfId="0" applyNumberFormat="1" applyFont="1" applyFill="1" applyBorder="1" applyAlignment="1">
      <alignment horizontal="right" wrapText="1"/>
    </xf>
    <xf numFmtId="0" fontId="3" fillId="6" borderId="2" xfId="0" applyFont="1" applyFill="1" applyBorder="1"/>
    <xf numFmtId="0" fontId="0" fillId="6" borderId="2" xfId="0" applyFill="1" applyBorder="1" applyAlignment="1">
      <alignment horizontal="center"/>
    </xf>
    <xf numFmtId="0" fontId="0" fillId="6" borderId="7" xfId="0" applyFill="1" applyBorder="1" applyAlignment="1">
      <alignment horizontal="center"/>
    </xf>
    <xf numFmtId="44" fontId="0" fillId="6" borderId="6" xfId="0" applyNumberFormat="1" applyFill="1" applyBorder="1" applyAlignment="1">
      <alignment horizontal="right"/>
    </xf>
    <xf numFmtId="164" fontId="1" fillId="7" borderId="6" xfId="0" applyNumberFormat="1" applyFont="1" applyFill="1" applyBorder="1" applyAlignment="1">
      <alignment horizontal="right" wrapText="1"/>
    </xf>
    <xf numFmtId="0" fontId="3" fillId="7" borderId="2" xfId="0" applyFont="1" applyFill="1" applyBorder="1"/>
    <xf numFmtId="0" fontId="0" fillId="7" borderId="2" xfId="0" applyFill="1" applyBorder="1" applyAlignment="1">
      <alignment horizontal="center"/>
    </xf>
    <xf numFmtId="0" fontId="0" fillId="7" borderId="7" xfId="0" applyFill="1" applyBorder="1" applyAlignment="1">
      <alignment horizontal="center"/>
    </xf>
    <xf numFmtId="44" fontId="3" fillId="7" borderId="6" xfId="0" applyNumberFormat="1" applyFont="1" applyFill="1" applyBorder="1" applyAlignment="1">
      <alignment horizontal="right"/>
    </xf>
    <xf numFmtId="10" fontId="7" fillId="7" borderId="6" xfId="0" applyNumberFormat="1" applyFont="1" applyFill="1" applyBorder="1" applyAlignment="1">
      <alignment horizontal="center" wrapText="1"/>
    </xf>
    <xf numFmtId="10" fontId="7" fillId="6" borderId="6" xfId="0" applyNumberFormat="1" applyFont="1" applyFill="1" applyBorder="1" applyAlignment="1">
      <alignment horizontal="center" wrapText="1"/>
    </xf>
    <xf numFmtId="10" fontId="7" fillId="3" borderId="0" xfId="0" applyNumberFormat="1" applyFont="1" applyFill="1" applyAlignment="1">
      <alignment horizontal="center" wrapText="1"/>
    </xf>
    <xf numFmtId="0" fontId="7" fillId="0" borderId="0" xfId="0" applyFont="1" applyAlignment="1">
      <alignment horizontal="right" wrapText="1"/>
    </xf>
    <xf numFmtId="164" fontId="0" fillId="7" borderId="6" xfId="0" applyNumberFormat="1" applyFill="1" applyBorder="1" applyAlignment="1">
      <alignment horizontal="center" wrapText="1"/>
    </xf>
    <xf numFmtId="44" fontId="3" fillId="0" borderId="8" xfId="0" applyNumberFormat="1" applyFont="1" applyBorder="1" applyAlignment="1">
      <alignment horizontal="right"/>
    </xf>
    <xf numFmtId="0" fontId="13" fillId="0" borderId="9" xfId="0" applyFont="1" applyBorder="1" applyAlignment="1" applyProtection="1">
      <alignment horizontal="left" vertical="top" wrapText="1"/>
      <protection locked="0"/>
    </xf>
    <xf numFmtId="0" fontId="14" fillId="2" borderId="10" xfId="0" applyFont="1" applyFill="1" applyBorder="1" applyAlignment="1">
      <alignment horizontal="center" vertical="center" wrapText="1"/>
    </xf>
    <xf numFmtId="0" fontId="10" fillId="0" borderId="11" xfId="0" applyFont="1" applyBorder="1" applyAlignment="1">
      <alignment horizontal="right"/>
    </xf>
    <xf numFmtId="0" fontId="3" fillId="0" borderId="1" xfId="0" applyFont="1" applyBorder="1" applyAlignment="1">
      <alignment horizontal="center"/>
    </xf>
    <xf numFmtId="0" fontId="14" fillId="2" borderId="6" xfId="0" applyFont="1" applyFill="1" applyBorder="1" applyAlignment="1">
      <alignment horizontal="left" vertical="top" wrapText="1"/>
    </xf>
    <xf numFmtId="0" fontId="14" fillId="2" borderId="6" xfId="0" applyFont="1" applyFill="1" applyBorder="1" applyAlignment="1">
      <alignment horizontal="center" vertical="center" wrapText="1"/>
    </xf>
    <xf numFmtId="0" fontId="13" fillId="0" borderId="6" xfId="0" applyFont="1" applyBorder="1" applyAlignment="1">
      <alignment horizontal="left" vertical="top" wrapText="1"/>
    </xf>
    <xf numFmtId="7" fontId="13" fillId="0" borderId="6" xfId="0" applyNumberFormat="1" applyFont="1" applyBorder="1" applyAlignment="1">
      <alignment horizontal="right"/>
    </xf>
    <xf numFmtId="0" fontId="13" fillId="8" borderId="6" xfId="0" applyFont="1" applyFill="1" applyBorder="1" applyAlignment="1">
      <alignment horizontal="left" vertical="top" wrapText="1"/>
    </xf>
    <xf numFmtId="0" fontId="13" fillId="8" borderId="12" xfId="0" applyFont="1" applyFill="1" applyBorder="1" applyAlignment="1">
      <alignment horizontal="left" vertical="top" wrapText="1"/>
    </xf>
    <xf numFmtId="0" fontId="13" fillId="0" borderId="6" xfId="0" applyFont="1" applyBorder="1" applyAlignment="1">
      <alignment wrapText="1"/>
    </xf>
    <xf numFmtId="0" fontId="13" fillId="0" borderId="13" xfId="0" applyFont="1" applyBorder="1" applyAlignment="1">
      <alignment wrapText="1"/>
    </xf>
    <xf numFmtId="0" fontId="13" fillId="0" borderId="14" xfId="0" applyFont="1" applyBorder="1" applyAlignment="1">
      <alignment wrapText="1"/>
    </xf>
    <xf numFmtId="0" fontId="13" fillId="0" borderId="15" xfId="0" applyFont="1" applyBorder="1" applyAlignment="1">
      <alignment wrapText="1"/>
    </xf>
    <xf numFmtId="0" fontId="13" fillId="0" borderId="16" xfId="0" applyFont="1" applyBorder="1" applyAlignment="1">
      <alignment wrapText="1"/>
    </xf>
    <xf numFmtId="165" fontId="13" fillId="0" borderId="16" xfId="0" applyNumberFormat="1" applyFont="1" applyBorder="1"/>
    <xf numFmtId="165" fontId="13" fillId="0" borderId="6" xfId="0" applyNumberFormat="1" applyFont="1" applyBorder="1"/>
    <xf numFmtId="10" fontId="13" fillId="0" borderId="6" xfId="0" applyNumberFormat="1" applyFont="1" applyBorder="1" applyAlignment="1">
      <alignment horizontal="right"/>
    </xf>
    <xf numFmtId="44" fontId="13" fillId="0" borderId="9" xfId="0" applyNumberFormat="1" applyFont="1" applyBorder="1" applyAlignment="1" applyProtection="1">
      <alignment horizontal="left" vertical="top" wrapText="1"/>
      <protection locked="0"/>
    </xf>
    <xf numFmtId="0" fontId="0" fillId="7" borderId="14" xfId="0" applyFill="1" applyBorder="1" applyAlignment="1">
      <alignment wrapText="1"/>
    </xf>
    <xf numFmtId="0" fontId="0" fillId="7" borderId="14" xfId="0" applyFill="1" applyBorder="1" applyAlignment="1">
      <alignment horizontal="center" wrapText="1"/>
    </xf>
    <xf numFmtId="0" fontId="3" fillId="0" borderId="17" xfId="0" applyFont="1" applyBorder="1" applyProtection="1">
      <protection locked="0"/>
    </xf>
    <xf numFmtId="44" fontId="0" fillId="0" borderId="18" xfId="0" applyNumberFormat="1" applyBorder="1" applyAlignment="1" applyProtection="1">
      <alignment horizontal="center"/>
      <protection locked="0"/>
    </xf>
    <xf numFmtId="166" fontId="0" fillId="0" borderId="19" xfId="0" applyNumberFormat="1" applyBorder="1" applyAlignment="1" applyProtection="1">
      <alignment horizontal="center"/>
      <protection locked="0"/>
    </xf>
    <xf numFmtId="0" fontId="3" fillId="0" borderId="20" xfId="0" applyFont="1" applyBorder="1" applyProtection="1">
      <protection locked="0"/>
    </xf>
    <xf numFmtId="44" fontId="0" fillId="0" borderId="0" xfId="0" applyNumberFormat="1" applyAlignment="1" applyProtection="1">
      <alignment horizontal="center"/>
      <protection locked="0"/>
    </xf>
    <xf numFmtId="166" fontId="0" fillId="0" borderId="21" xfId="0" applyNumberFormat="1" applyBorder="1" applyAlignment="1" applyProtection="1">
      <alignment horizontal="center"/>
      <protection locked="0"/>
    </xf>
    <xf numFmtId="0" fontId="0" fillId="0" borderId="20" xfId="0" applyBorder="1" applyProtection="1">
      <protection locked="0"/>
    </xf>
    <xf numFmtId="0" fontId="1" fillId="0" borderId="22" xfId="0" applyFont="1" applyBorder="1" applyProtection="1">
      <protection locked="0"/>
    </xf>
    <xf numFmtId="44" fontId="0" fillId="0" borderId="23" xfId="0" applyNumberFormat="1" applyBorder="1" applyAlignment="1" applyProtection="1">
      <alignment horizontal="center"/>
      <protection locked="0"/>
    </xf>
    <xf numFmtId="166" fontId="0" fillId="0" borderId="24" xfId="0" applyNumberFormat="1" applyBorder="1" applyAlignment="1" applyProtection="1">
      <alignment horizontal="center"/>
      <protection locked="0"/>
    </xf>
    <xf numFmtId="0" fontId="1" fillId="7" borderId="14" xfId="0" applyFont="1" applyFill="1" applyBorder="1"/>
    <xf numFmtId="0" fontId="0" fillId="0" borderId="17" xfId="0" applyBorder="1" applyProtection="1">
      <protection locked="0"/>
    </xf>
    <xf numFmtId="0" fontId="0" fillId="7" borderId="14" xfId="0" applyFill="1" applyBorder="1"/>
    <xf numFmtId="0" fontId="0" fillId="0" borderId="22" xfId="0" applyBorder="1" applyProtection="1">
      <protection locked="0"/>
    </xf>
    <xf numFmtId="0" fontId="0" fillId="6" borderId="14" xfId="0" applyFill="1" applyBorder="1" applyAlignment="1">
      <alignment wrapText="1"/>
    </xf>
    <xf numFmtId="0" fontId="0" fillId="6" borderId="14" xfId="0" applyFill="1" applyBorder="1" applyAlignment="1">
      <alignment horizontal="center" wrapText="1"/>
    </xf>
    <xf numFmtId="0" fontId="1" fillId="6" borderId="14" xfId="0" applyFont="1" applyFill="1" applyBorder="1"/>
    <xf numFmtId="0" fontId="0" fillId="6" borderId="14" xfId="0" applyFill="1" applyBorder="1"/>
    <xf numFmtId="44" fontId="3" fillId="3" borderId="25" xfId="0" applyNumberFormat="1" applyFont="1" applyFill="1" applyBorder="1" applyAlignment="1">
      <alignment horizontal="right"/>
    </xf>
    <xf numFmtId="0" fontId="3" fillId="0" borderId="0" xfId="0" applyFont="1" applyAlignment="1">
      <alignment wrapText="1"/>
    </xf>
    <xf numFmtId="0" fontId="3" fillId="0" borderId="26" xfId="0" applyFont="1" applyBorder="1" applyAlignment="1">
      <alignment horizontal="center"/>
    </xf>
    <xf numFmtId="0" fontId="3" fillId="0" borderId="26" xfId="0" applyFont="1" applyBorder="1" applyAlignment="1">
      <alignment wrapText="1"/>
    </xf>
    <xf numFmtId="165" fontId="0" fillId="0" borderId="0" xfId="0" applyNumberFormat="1" applyAlignment="1">
      <alignment horizontal="center" vertical="justify"/>
    </xf>
    <xf numFmtId="165" fontId="0" fillId="0" borderId="1" xfId="0" applyNumberFormat="1" applyBorder="1" applyAlignment="1">
      <alignment horizontal="center" vertical="justify"/>
    </xf>
    <xf numFmtId="0" fontId="4" fillId="7" borderId="0" xfId="0" applyFont="1" applyFill="1" applyAlignment="1">
      <alignment horizontal="right" wrapText="1"/>
    </xf>
    <xf numFmtId="165" fontId="0" fillId="7" borderId="6" xfId="0" applyNumberFormat="1" applyFill="1" applyBorder="1" applyAlignment="1">
      <alignment horizontal="center" vertical="justify"/>
    </xf>
    <xf numFmtId="0" fontId="4" fillId="6" borderId="0" xfId="0" applyFont="1" applyFill="1" applyAlignment="1">
      <alignment horizontal="right" wrapText="1"/>
    </xf>
    <xf numFmtId="165" fontId="0" fillId="6" borderId="6" xfId="0" applyNumberFormat="1" applyFill="1" applyBorder="1" applyAlignment="1">
      <alignment horizontal="center" vertical="justify"/>
    </xf>
    <xf numFmtId="165" fontId="0" fillId="3" borderId="0" xfId="0" applyNumberFormat="1" applyFill="1" applyAlignment="1">
      <alignment horizontal="center" vertical="justify"/>
    </xf>
    <xf numFmtId="0" fontId="0" fillId="9" borderId="0" xfId="0" applyFill="1" applyAlignment="1">
      <alignment wrapText="1"/>
    </xf>
    <xf numFmtId="0" fontId="3" fillId="9" borderId="0" xfId="0" applyFont="1" applyFill="1"/>
    <xf numFmtId="1" fontId="0" fillId="0" borderId="3" xfId="0" applyNumberFormat="1" applyBorder="1" applyAlignment="1" applyProtection="1">
      <alignment horizontal="right"/>
      <protection locked="0"/>
    </xf>
    <xf numFmtId="1" fontId="0" fillId="0" borderId="27" xfId="0" applyNumberFormat="1" applyBorder="1" applyAlignment="1">
      <alignment horizontal="right"/>
    </xf>
    <xf numFmtId="0" fontId="7" fillId="0" borderId="28" xfId="0" applyFont="1" applyBorder="1" applyAlignment="1">
      <alignment wrapText="1"/>
    </xf>
    <xf numFmtId="0" fontId="7" fillId="0" borderId="29" xfId="0" applyFont="1" applyBorder="1" applyAlignment="1">
      <alignment wrapText="1"/>
    </xf>
    <xf numFmtId="165" fontId="0" fillId="0" borderId="1" xfId="0" applyNumberFormat="1" applyBorder="1" applyAlignment="1" applyProtection="1">
      <alignment horizontal="right"/>
      <protection locked="0"/>
    </xf>
    <xf numFmtId="165" fontId="0" fillId="0" borderId="1" xfId="0" applyNumberFormat="1" applyBorder="1" applyAlignment="1">
      <alignment horizontal="right"/>
    </xf>
    <xf numFmtId="165" fontId="3" fillId="0" borderId="2" xfId="0" applyNumberFormat="1" applyFont="1" applyBorder="1" applyAlignment="1">
      <alignment horizontal="right"/>
    </xf>
    <xf numFmtId="165" fontId="0" fillId="0" borderId="2" xfId="0" applyNumberFormat="1" applyBorder="1" applyAlignment="1" applyProtection="1">
      <alignment horizontal="right"/>
      <protection locked="0"/>
    </xf>
    <xf numFmtId="165" fontId="0" fillId="0" borderId="3" xfId="0" applyNumberFormat="1" applyBorder="1" applyAlignment="1" applyProtection="1">
      <alignment horizontal="right"/>
      <protection locked="0"/>
    </xf>
    <xf numFmtId="165" fontId="3" fillId="3" borderId="1" xfId="0" applyNumberFormat="1" applyFont="1" applyFill="1" applyBorder="1" applyAlignment="1">
      <alignment horizontal="right"/>
    </xf>
    <xf numFmtId="165" fontId="0" fillId="7" borderId="2" xfId="0" applyNumberFormat="1" applyFill="1" applyBorder="1" applyAlignment="1">
      <alignment horizontal="right"/>
    </xf>
    <xf numFmtId="165" fontId="0" fillId="6" borderId="2" xfId="0" applyNumberFormat="1" applyFill="1" applyBorder="1" applyAlignment="1">
      <alignment horizontal="right"/>
    </xf>
    <xf numFmtId="165" fontId="3" fillId="3" borderId="3" xfId="0" applyNumberFormat="1" applyFont="1" applyFill="1" applyBorder="1" applyAlignment="1">
      <alignment horizontal="right"/>
    </xf>
    <xf numFmtId="10" fontId="0" fillId="0" borderId="0" xfId="0" applyNumberFormat="1" applyAlignment="1">
      <alignment horizontal="right"/>
    </xf>
    <xf numFmtId="7" fontId="13" fillId="0" borderId="6" xfId="0" quotePrefix="1" applyNumberFormat="1" applyFont="1" applyBorder="1" applyAlignment="1">
      <alignment horizontal="right"/>
    </xf>
    <xf numFmtId="0" fontId="14" fillId="0" borderId="30" xfId="0" applyFont="1" applyBorder="1" applyAlignment="1">
      <alignment horizontal="right"/>
    </xf>
    <xf numFmtId="0" fontId="4" fillId="0" borderId="0" xfId="0" applyFont="1" applyAlignment="1">
      <alignment horizontal="left" wrapText="1"/>
    </xf>
    <xf numFmtId="9" fontId="0" fillId="0" borderId="0" xfId="0" applyNumberFormat="1"/>
    <xf numFmtId="0" fontId="7" fillId="0" borderId="0" xfId="0" applyFont="1"/>
    <xf numFmtId="0" fontId="15" fillId="0" borderId="0" xfId="0" applyFont="1" applyAlignment="1">
      <alignment horizontal="right"/>
    </xf>
    <xf numFmtId="168" fontId="7" fillId="0" borderId="0" xfId="0" applyNumberFormat="1" applyFont="1" applyAlignment="1">
      <alignment horizontal="center"/>
    </xf>
    <xf numFmtId="0" fontId="3" fillId="0" borderId="0" xfId="0" applyFont="1" applyAlignment="1">
      <alignment horizontal="left"/>
    </xf>
    <xf numFmtId="1" fontId="10" fillId="3" borderId="9" xfId="0" applyNumberFormat="1" applyFont="1" applyFill="1" applyBorder="1" applyAlignment="1">
      <alignment horizontal="center" vertical="center" wrapText="1"/>
    </xf>
    <xf numFmtId="3" fontId="17" fillId="0" borderId="0" xfId="0" applyNumberFormat="1" applyFont="1" applyAlignment="1" applyProtection="1">
      <alignment horizontal="center" vertical="center"/>
      <protection locked="0"/>
    </xf>
    <xf numFmtId="1" fontId="10" fillId="7" borderId="31" xfId="0" applyNumberFormat="1" applyFont="1" applyFill="1" applyBorder="1" applyAlignment="1">
      <alignment horizontal="center" vertical="center" wrapText="1"/>
    </xf>
    <xf numFmtId="0" fontId="7" fillId="0" borderId="1" xfId="0" applyFont="1" applyBorder="1"/>
    <xf numFmtId="0" fontId="3" fillId="3" borderId="31" xfId="0" applyFont="1" applyFill="1" applyBorder="1" applyAlignment="1">
      <alignment horizontal="center" vertical="center" wrapText="1"/>
    </xf>
    <xf numFmtId="0" fontId="3" fillId="0" borderId="0" xfId="0" applyFont="1" applyAlignment="1">
      <alignment horizontal="center" vertical="center" wrapText="1"/>
    </xf>
    <xf numFmtId="0" fontId="3" fillId="7" borderId="31" xfId="0" applyFont="1" applyFill="1" applyBorder="1" applyAlignment="1">
      <alignment horizontal="center" vertical="center" wrapText="1"/>
    </xf>
    <xf numFmtId="0" fontId="7" fillId="0" borderId="6" xfId="0" applyFont="1" applyBorder="1"/>
    <xf numFmtId="0" fontId="7" fillId="0" borderId="15" xfId="0" applyFont="1" applyBorder="1" applyAlignment="1" applyProtection="1">
      <alignment horizontal="right"/>
      <protection locked="0"/>
    </xf>
    <xf numFmtId="0" fontId="7" fillId="0" borderId="32" xfId="0" applyFont="1" applyBorder="1"/>
    <xf numFmtId="0" fontId="7" fillId="0" borderId="10" xfId="0" applyFont="1" applyBorder="1"/>
    <xf numFmtId="0" fontId="7" fillId="0" borderId="3" xfId="0" applyFont="1" applyBorder="1" applyAlignment="1" applyProtection="1">
      <alignment horizontal="right"/>
      <protection locked="0"/>
    </xf>
    <xf numFmtId="0" fontId="7" fillId="3" borderId="33" xfId="0" applyFont="1" applyFill="1" applyBorder="1" applyAlignment="1">
      <alignment horizontal="center"/>
    </xf>
    <xf numFmtId="0" fontId="3" fillId="0" borderId="0" xfId="0" applyFont="1" applyAlignment="1">
      <alignment horizontal="center" wrapText="1"/>
    </xf>
    <xf numFmtId="0" fontId="7" fillId="7" borderId="33" xfId="0" applyFont="1" applyFill="1" applyBorder="1" applyAlignment="1">
      <alignment horizontal="center"/>
    </xf>
    <xf numFmtId="0" fontId="7" fillId="0" borderId="11" xfId="0" applyFont="1" applyBorder="1" applyAlignment="1" applyProtection="1">
      <alignment horizontal="right"/>
      <protection locked="0"/>
    </xf>
    <xf numFmtId="0" fontId="7" fillId="0" borderId="12" xfId="0" applyFont="1" applyBorder="1"/>
    <xf numFmtId="0" fontId="7" fillId="0" borderId="0" xfId="0" applyFont="1" applyAlignment="1" applyProtection="1">
      <alignment horizontal="right"/>
      <protection locked="0"/>
    </xf>
    <xf numFmtId="0" fontId="10" fillId="0" borderId="0" xfId="0" applyFont="1" applyAlignment="1">
      <alignment horizontal="center"/>
    </xf>
    <xf numFmtId="0" fontId="19" fillId="0" borderId="0" xfId="0" applyFont="1" applyAlignment="1">
      <alignment horizontal="center"/>
    </xf>
    <xf numFmtId="0" fontId="7" fillId="3" borderId="34" xfId="0" applyFont="1" applyFill="1" applyBorder="1" applyAlignment="1">
      <alignment horizontal="center"/>
    </xf>
    <xf numFmtId="0" fontId="7" fillId="7" borderId="22" xfId="0" applyFont="1" applyFill="1" applyBorder="1" applyAlignment="1">
      <alignment horizontal="center"/>
    </xf>
    <xf numFmtId="0" fontId="3" fillId="7" borderId="20" xfId="0" applyFont="1" applyFill="1" applyBorder="1"/>
    <xf numFmtId="0" fontId="3" fillId="7" borderId="22" xfId="0" applyFont="1" applyFill="1" applyBorder="1"/>
    <xf numFmtId="1" fontId="17" fillId="0" borderId="0" xfId="0" applyNumberFormat="1" applyFont="1" applyAlignment="1">
      <alignment horizontal="center" vertical="center"/>
    </xf>
    <xf numFmtId="0" fontId="7" fillId="0" borderId="0" xfId="0" applyFont="1" applyAlignment="1" applyProtection="1">
      <alignment horizontal="center"/>
      <protection locked="0"/>
    </xf>
    <xf numFmtId="0" fontId="15" fillId="0" borderId="0" xfId="0" applyFont="1" applyAlignment="1">
      <alignment horizontal="center"/>
    </xf>
    <xf numFmtId="167" fontId="19" fillId="0" borderId="0" xfId="0" applyNumberFormat="1" applyFont="1" applyAlignment="1">
      <alignment horizontal="center"/>
    </xf>
    <xf numFmtId="0" fontId="15" fillId="10" borderId="36" xfId="0" applyFont="1" applyFill="1" applyBorder="1" applyAlignment="1">
      <alignment horizontal="center"/>
    </xf>
    <xf numFmtId="0" fontId="15" fillId="10" borderId="6" xfId="0" applyFont="1" applyFill="1" applyBorder="1" applyAlignment="1">
      <alignment horizontal="center"/>
    </xf>
    <xf numFmtId="0" fontId="15" fillId="3" borderId="6" xfId="0" applyFont="1" applyFill="1" applyBorder="1" applyAlignment="1">
      <alignment horizontal="center"/>
    </xf>
    <xf numFmtId="0" fontId="15" fillId="7" borderId="37" xfId="0" applyFont="1" applyFill="1" applyBorder="1" applyAlignment="1">
      <alignment horizontal="center"/>
    </xf>
    <xf numFmtId="0" fontId="19" fillId="0" borderId="36" xfId="0" applyFont="1" applyBorder="1" applyAlignment="1" applyProtection="1">
      <alignment horizontal="right"/>
      <protection locked="0"/>
    </xf>
    <xf numFmtId="167" fontId="18" fillId="0" borderId="6" xfId="0" applyNumberFormat="1" applyFont="1" applyBorder="1" applyAlignment="1" applyProtection="1">
      <alignment horizontal="center"/>
      <protection locked="0"/>
    </xf>
    <xf numFmtId="167" fontId="19" fillId="3" borderId="6" xfId="0" applyNumberFormat="1" applyFont="1" applyFill="1" applyBorder="1" applyAlignment="1" applyProtection="1">
      <alignment horizontal="center"/>
      <protection locked="0"/>
    </xf>
    <xf numFmtId="167" fontId="19" fillId="7" borderId="37" xfId="0" applyNumberFormat="1" applyFont="1" applyFill="1" applyBorder="1" applyAlignment="1" applyProtection="1">
      <alignment horizontal="center"/>
      <protection locked="0"/>
    </xf>
    <xf numFmtId="167" fontId="19" fillId="0" borderId="6" xfId="0" applyNumberFormat="1" applyFont="1" applyBorder="1" applyAlignment="1" applyProtection="1">
      <alignment horizontal="center"/>
      <protection locked="0"/>
    </xf>
    <xf numFmtId="167" fontId="19" fillId="0" borderId="0" xfId="0" applyNumberFormat="1" applyFont="1" applyAlignment="1" applyProtection="1">
      <alignment horizontal="center"/>
      <protection locked="0"/>
    </xf>
    <xf numFmtId="0" fontId="7" fillId="3" borderId="6" xfId="0" applyFont="1" applyFill="1" applyBorder="1" applyProtection="1">
      <protection locked="0"/>
    </xf>
    <xf numFmtId="0" fontId="7" fillId="3" borderId="6" xfId="0" applyFont="1" applyFill="1" applyBorder="1"/>
    <xf numFmtId="0" fontId="7" fillId="7" borderId="6" xfId="0" applyFont="1" applyFill="1" applyBorder="1" applyProtection="1">
      <protection locked="0"/>
    </xf>
    <xf numFmtId="0" fontId="7" fillId="7" borderId="6" xfId="0" applyFont="1" applyFill="1" applyBorder="1"/>
    <xf numFmtId="0" fontId="19" fillId="0" borderId="38" xfId="0" applyFont="1" applyBorder="1" applyAlignment="1" applyProtection="1">
      <alignment horizontal="right"/>
      <protection locked="0"/>
    </xf>
    <xf numFmtId="167" fontId="19" fillId="0" borderId="39" xfId="0" applyNumberFormat="1" applyFont="1" applyBorder="1" applyAlignment="1" applyProtection="1">
      <alignment horizontal="center"/>
      <protection locked="0"/>
    </xf>
    <xf numFmtId="167" fontId="19" fillId="3" borderId="39" xfId="0" applyNumberFormat="1" applyFont="1" applyFill="1" applyBorder="1" applyAlignment="1" applyProtection="1">
      <alignment horizontal="center"/>
      <protection locked="0"/>
    </xf>
    <xf numFmtId="167" fontId="19" fillId="7" borderId="40" xfId="0" applyNumberFormat="1" applyFont="1" applyFill="1" applyBorder="1" applyAlignment="1" applyProtection="1">
      <alignment horizontal="center"/>
      <protection locked="0"/>
    </xf>
    <xf numFmtId="164" fontId="0" fillId="0" borderId="0" xfId="0" applyNumberFormat="1"/>
    <xf numFmtId="0" fontId="0" fillId="0" borderId="2" xfId="0" applyBorder="1" applyAlignment="1" applyProtection="1">
      <alignment shrinkToFit="1"/>
      <protection locked="0"/>
    </xf>
    <xf numFmtId="0" fontId="7" fillId="0" borderId="2" xfId="0" applyFont="1" applyBorder="1"/>
    <xf numFmtId="0" fontId="19" fillId="0" borderId="41" xfId="0" applyFont="1" applyBorder="1" applyAlignment="1">
      <alignment horizontal="right"/>
    </xf>
    <xf numFmtId="0" fontId="19" fillId="0" borderId="36" xfId="0" applyFont="1" applyBorder="1" applyAlignment="1">
      <alignment horizontal="right"/>
    </xf>
    <xf numFmtId="0" fontId="19" fillId="0" borderId="38" xfId="0" applyFont="1" applyBorder="1" applyAlignment="1">
      <alignment horizontal="right"/>
    </xf>
    <xf numFmtId="164" fontId="7" fillId="0" borderId="2" xfId="0" applyNumberFormat="1" applyFont="1" applyBorder="1" applyProtection="1">
      <protection locked="0"/>
    </xf>
    <xf numFmtId="0" fontId="1" fillId="0" borderId="2" xfId="0" applyFont="1" applyBorder="1" applyAlignment="1" applyProtection="1">
      <alignment horizontal="center" vertical="top"/>
      <protection locked="0"/>
    </xf>
    <xf numFmtId="0" fontId="0" fillId="0" borderId="0" xfId="0" applyAlignment="1">
      <alignment horizontal="center" wrapText="1"/>
    </xf>
    <xf numFmtId="0" fontId="1" fillId="0" borderId="1" xfId="0" applyFont="1" applyBorder="1" applyAlignment="1" applyProtection="1">
      <alignment horizontal="center" vertical="top"/>
      <protection locked="0"/>
    </xf>
    <xf numFmtId="0" fontId="20" fillId="0" borderId="0" xfId="0" applyFont="1"/>
    <xf numFmtId="0" fontId="7" fillId="0" borderId="0" xfId="0" applyFont="1" applyAlignment="1" applyProtection="1">
      <alignment horizontal="left" vertical="top"/>
      <protection locked="0"/>
    </xf>
    <xf numFmtId="0" fontId="1" fillId="0" borderId="0" xfId="0" applyFont="1" applyAlignment="1" applyProtection="1">
      <alignment horizontal="left" vertical="top" shrinkToFit="1"/>
      <protection locked="0"/>
    </xf>
    <xf numFmtId="0" fontId="1" fillId="0" borderId="0" xfId="0" applyFont="1" applyAlignment="1">
      <alignment wrapText="1"/>
    </xf>
    <xf numFmtId="0" fontId="1" fillId="0" borderId="0" xfId="0" quotePrefix="1" applyFont="1"/>
    <xf numFmtId="10" fontId="27" fillId="13" borderId="20" xfId="3" applyNumberFormat="1" applyFont="1" applyBorder="1" applyAlignment="1" applyProtection="1">
      <alignment horizontal="right"/>
    </xf>
    <xf numFmtId="9" fontId="3" fillId="3" borderId="53" xfId="2" applyFont="1" applyFill="1" applyBorder="1" applyAlignment="1">
      <alignment horizontal="right"/>
    </xf>
    <xf numFmtId="0" fontId="3" fillId="11" borderId="0" xfId="0" applyFont="1" applyFill="1" applyAlignment="1">
      <alignment horizontal="center"/>
    </xf>
    <xf numFmtId="0" fontId="10" fillId="11" borderId="0" xfId="0" applyFont="1" applyFill="1" applyAlignment="1">
      <alignment horizontal="center"/>
    </xf>
    <xf numFmtId="0" fontId="7" fillId="0" borderId="1" xfId="0" applyFont="1" applyBorder="1" applyAlignment="1">
      <alignment horizontal="left"/>
    </xf>
    <xf numFmtId="0" fontId="1" fillId="0" borderId="1" xfId="0" applyFont="1" applyBorder="1" applyAlignment="1" applyProtection="1">
      <alignment horizontal="left"/>
      <protection locked="0"/>
    </xf>
    <xf numFmtId="49" fontId="0" fillId="0" borderId="1" xfId="0" applyNumberFormat="1" applyBorder="1" applyProtection="1">
      <protection locked="0"/>
    </xf>
    <xf numFmtId="49" fontId="0" fillId="0" borderId="1" xfId="0" applyNumberFormat="1" applyBorder="1" applyAlignment="1" applyProtection="1">
      <alignment shrinkToFit="1"/>
      <protection locked="0"/>
    </xf>
    <xf numFmtId="49" fontId="0" fillId="0" borderId="0" xfId="0" applyNumberFormat="1" applyAlignment="1" applyProtection="1">
      <alignment shrinkToFit="1"/>
      <protection locked="0"/>
    </xf>
    <xf numFmtId="165" fontId="0" fillId="0" borderId="3" xfId="0" applyNumberFormat="1" applyBorder="1" applyAlignment="1">
      <alignment horizontal="right"/>
    </xf>
    <xf numFmtId="0" fontId="15" fillId="0" borderId="0" xfId="0" applyFont="1"/>
    <xf numFmtId="0" fontId="8" fillId="0" borderId="4" xfId="0" applyFont="1" applyBorder="1" applyAlignment="1">
      <alignment horizontal="center" vertical="center" wrapText="1"/>
    </xf>
    <xf numFmtId="0" fontId="7" fillId="0" borderId="0" xfId="0" applyFont="1" applyAlignment="1">
      <alignment horizontal="left"/>
    </xf>
    <xf numFmtId="10" fontId="7" fillId="7" borderId="0" xfId="0" applyNumberFormat="1" applyFont="1" applyFill="1" applyAlignment="1">
      <alignment horizontal="center" wrapText="1"/>
    </xf>
    <xf numFmtId="10" fontId="7" fillId="6" borderId="0" xfId="0" applyNumberFormat="1" applyFont="1" applyFill="1" applyAlignment="1">
      <alignment horizontal="center" wrapText="1"/>
    </xf>
    <xf numFmtId="0" fontId="6" fillId="4" borderId="17" xfId="0" applyFont="1" applyFill="1" applyBorder="1"/>
    <xf numFmtId="0" fontId="1" fillId="4" borderId="19" xfId="0" applyFont="1" applyFill="1" applyBorder="1"/>
    <xf numFmtId="0" fontId="0" fillId="2" borderId="0" xfId="0" applyFill="1" applyAlignment="1">
      <alignment wrapText="1"/>
    </xf>
    <xf numFmtId="2" fontId="27" fillId="13" borderId="21" xfId="3" applyNumberFormat="1" applyFont="1" applyBorder="1" applyAlignment="1"/>
    <xf numFmtId="0" fontId="0" fillId="0" borderId="1" xfId="0" applyBorder="1" applyAlignment="1">
      <alignment horizontal="right"/>
    </xf>
    <xf numFmtId="0" fontId="7" fillId="0" borderId="1" xfId="0" applyFont="1" applyBorder="1" applyAlignment="1">
      <alignment wrapText="1"/>
    </xf>
    <xf numFmtId="0" fontId="0" fillId="0" borderId="2" xfId="0" applyBorder="1" applyAlignment="1">
      <alignment horizontal="right"/>
    </xf>
    <xf numFmtId="0" fontId="7" fillId="0" borderId="2" xfId="0" applyFont="1" applyBorder="1" applyAlignment="1">
      <alignment wrapText="1"/>
    </xf>
    <xf numFmtId="0" fontId="0" fillId="0" borderId="2" xfId="0" applyBorder="1"/>
    <xf numFmtId="0" fontId="1" fillId="0" borderId="2" xfId="0" applyFont="1" applyBorder="1" applyAlignment="1">
      <alignment horizontal="center"/>
    </xf>
    <xf numFmtId="0" fontId="7" fillId="0" borderId="27" xfId="0" applyFont="1" applyBorder="1" applyAlignment="1">
      <alignment wrapText="1"/>
    </xf>
    <xf numFmtId="1" fontId="0" fillId="0" borderId="0" xfId="0" applyNumberFormat="1" applyAlignment="1" applyProtection="1">
      <alignment horizontal="right"/>
      <protection locked="0"/>
    </xf>
    <xf numFmtId="0" fontId="1" fillId="0" borderId="0" xfId="0" applyFont="1" applyAlignment="1">
      <alignment horizontal="right" wrapText="1"/>
    </xf>
    <xf numFmtId="0" fontId="1" fillId="0" borderId="2" xfId="0" applyFont="1" applyBorder="1" applyAlignment="1">
      <alignment horizontal="right" wrapText="1"/>
    </xf>
    <xf numFmtId="0" fontId="1" fillId="0" borderId="2" xfId="0" applyFont="1" applyBorder="1" applyAlignment="1">
      <alignment horizontal="right"/>
    </xf>
    <xf numFmtId="0" fontId="3" fillId="0" borderId="26" xfId="0" applyFont="1" applyBorder="1" applyAlignment="1">
      <alignment horizontal="center" wrapText="1"/>
    </xf>
    <xf numFmtId="0" fontId="3" fillId="0" borderId="26" xfId="0" applyFont="1" applyBorder="1" applyAlignment="1">
      <alignment vertical="center"/>
    </xf>
    <xf numFmtId="0" fontId="1" fillId="4" borderId="19" xfId="0" applyFont="1" applyFill="1" applyBorder="1" applyAlignment="1">
      <alignment horizontal="center"/>
    </xf>
    <xf numFmtId="1" fontId="27" fillId="13" borderId="21" xfId="3" applyNumberFormat="1" applyFont="1" applyBorder="1" applyAlignment="1">
      <alignment horizontal="center"/>
    </xf>
    <xf numFmtId="3" fontId="3" fillId="3" borderId="54" xfId="0" applyNumberFormat="1" applyFont="1" applyFill="1" applyBorder="1" applyAlignment="1">
      <alignment horizontal="center"/>
    </xf>
    <xf numFmtId="0" fontId="15" fillId="0" borderId="0" xfId="0" applyFont="1" applyAlignment="1">
      <alignment horizontal="center" wrapText="1"/>
    </xf>
    <xf numFmtId="2" fontId="3" fillId="3" borderId="54" xfId="2" applyNumberFormat="1" applyFont="1" applyFill="1" applyBorder="1" applyAlignment="1">
      <alignment horizontal="center"/>
    </xf>
    <xf numFmtId="0" fontId="7" fillId="0" borderId="14" xfId="0" applyFont="1" applyBorder="1"/>
    <xf numFmtId="0" fontId="7" fillId="0" borderId="3" xfId="0" applyFont="1" applyBorder="1"/>
    <xf numFmtId="0" fontId="3" fillId="14" borderId="0" xfId="0" applyFont="1" applyFill="1"/>
    <xf numFmtId="0" fontId="0" fillId="14" borderId="0" xfId="0" applyFill="1"/>
    <xf numFmtId="0" fontId="19" fillId="0" borderId="57" xfId="0" applyFont="1" applyBorder="1" applyAlignment="1">
      <alignment horizontal="right"/>
    </xf>
    <xf numFmtId="0" fontId="7" fillId="15" borderId="55" xfId="0" applyFont="1" applyFill="1" applyBorder="1"/>
    <xf numFmtId="0" fontId="7" fillId="15" borderId="59" xfId="0" applyFont="1" applyFill="1" applyBorder="1"/>
    <xf numFmtId="0" fontId="7" fillId="15" borderId="56" xfId="0" applyFont="1" applyFill="1" applyBorder="1"/>
    <xf numFmtId="0" fontId="6" fillId="0" borderId="57" xfId="0" applyFont="1" applyBorder="1" applyAlignment="1">
      <alignment horizontal="right"/>
    </xf>
    <xf numFmtId="0" fontId="6" fillId="0" borderId="36" xfId="0" applyFont="1" applyBorder="1" applyAlignment="1">
      <alignment horizontal="right"/>
    </xf>
    <xf numFmtId="0" fontId="2" fillId="0" borderId="1" xfId="1" applyBorder="1" applyAlignment="1" applyProtection="1">
      <alignment horizontal="center"/>
      <protection locked="0"/>
    </xf>
    <xf numFmtId="0" fontId="0" fillId="0" borderId="2" xfId="0" applyBorder="1" applyAlignment="1" applyProtection="1">
      <alignment shrinkToFit="1"/>
      <protection locked="0"/>
    </xf>
    <xf numFmtId="0" fontId="2" fillId="0" borderId="2" xfId="1" applyBorder="1" applyAlignment="1" applyProtection="1">
      <alignment horizontal="center"/>
      <protection locked="0"/>
    </xf>
    <xf numFmtId="0" fontId="0" fillId="0" borderId="0" xfId="0" applyAlignment="1">
      <alignment horizontal="center" wrapText="1"/>
    </xf>
    <xf numFmtId="0" fontId="1" fillId="0" borderId="2" xfId="0" applyFont="1" applyBorder="1" applyAlignment="1" applyProtection="1">
      <alignment horizontal="left" vertical="top" shrinkToFit="1"/>
      <protection locked="0"/>
    </xf>
    <xf numFmtId="0" fontId="20" fillId="0" borderId="7" xfId="0" applyFont="1" applyBorder="1" applyAlignment="1" applyProtection="1">
      <alignment horizontal="left" wrapText="1"/>
      <protection locked="0"/>
    </xf>
    <xf numFmtId="0" fontId="20" fillId="0" borderId="6" xfId="0" applyFont="1" applyBorder="1" applyAlignment="1" applyProtection="1">
      <alignment horizontal="left" wrapText="1"/>
      <protection locked="0"/>
    </xf>
    <xf numFmtId="0" fontId="20" fillId="0" borderId="13" xfId="0" applyFont="1" applyBorder="1" applyAlignment="1" applyProtection="1">
      <alignment horizontal="left" wrapText="1"/>
      <protection locked="0"/>
    </xf>
    <xf numFmtId="0" fontId="3" fillId="2" borderId="0" xfId="0" applyFont="1" applyFill="1"/>
    <xf numFmtId="0" fontId="22" fillId="12" borderId="0" xfId="0" applyFont="1" applyFill="1" applyAlignment="1">
      <alignment horizontal="center" vertical="center" wrapText="1"/>
    </xf>
    <xf numFmtId="0" fontId="3" fillId="11" borderId="0" xfId="0" applyFont="1" applyFill="1" applyAlignment="1">
      <alignment horizontal="center"/>
    </xf>
    <xf numFmtId="0" fontId="10" fillId="11" borderId="0" xfId="0" applyFont="1" applyFill="1" applyAlignment="1">
      <alignment horizontal="center"/>
    </xf>
    <xf numFmtId="0" fontId="7" fillId="0" borderId="1" xfId="0" applyFont="1" applyBorder="1" applyAlignment="1" applyProtection="1">
      <alignment horizontal="left" vertical="top"/>
      <protection locked="0"/>
    </xf>
    <xf numFmtId="168" fontId="1" fillId="0" borderId="2" xfId="0" applyNumberFormat="1" applyFont="1" applyBorder="1" applyAlignment="1" applyProtection="1">
      <alignment horizontal="left" vertical="top" shrinkToFit="1"/>
      <protection locked="0"/>
    </xf>
    <xf numFmtId="0" fontId="20" fillId="0" borderId="1" xfId="0" applyFont="1" applyBorder="1" applyAlignment="1" applyProtection="1">
      <alignment horizontal="left"/>
      <protection locked="0"/>
    </xf>
    <xf numFmtId="0" fontId="3" fillId="0" borderId="0" xfId="0" applyFont="1" applyAlignment="1">
      <alignment horizontal="left"/>
    </xf>
    <xf numFmtId="165" fontId="26" fillId="13" borderId="55" xfId="3" applyNumberFormat="1" applyFont="1" applyBorder="1" applyAlignment="1" applyProtection="1">
      <alignment horizontal="center"/>
    </xf>
    <xf numFmtId="165" fontId="26" fillId="13" borderId="56" xfId="3" applyNumberFormat="1" applyFont="1" applyBorder="1" applyAlignment="1" applyProtection="1">
      <alignment horizontal="center"/>
    </xf>
    <xf numFmtId="0" fontId="4" fillId="0" borderId="5" xfId="0" applyFont="1" applyBorder="1" applyAlignment="1">
      <alignment horizontal="center"/>
    </xf>
    <xf numFmtId="0" fontId="0" fillId="0" borderId="5" xfId="0" applyBorder="1" applyAlignment="1">
      <alignment horizontal="center"/>
    </xf>
    <xf numFmtId="0" fontId="3" fillId="2" borderId="0" xfId="0" applyFont="1" applyFill="1" applyAlignment="1">
      <alignment wrapText="1"/>
    </xf>
    <xf numFmtId="0" fontId="0" fillId="2" borderId="0" xfId="0" applyFill="1" applyAlignment="1">
      <alignment wrapText="1"/>
    </xf>
    <xf numFmtId="0" fontId="0" fillId="0" borderId="0" xfId="0"/>
    <xf numFmtId="0" fontId="4" fillId="0" borderId="0" xfId="0" applyFont="1" applyAlignment="1">
      <alignment horizontal="center"/>
    </xf>
    <xf numFmtId="0" fontId="3" fillId="4" borderId="0" xfId="0" applyFont="1" applyFill="1" applyAlignment="1">
      <alignment wrapText="1"/>
    </xf>
    <xf numFmtId="49" fontId="11" fillId="0" borderId="0" xfId="0" applyNumberFormat="1" applyFont="1" applyAlignment="1">
      <alignment horizontal="center"/>
    </xf>
    <xf numFmtId="49" fontId="7" fillId="0" borderId="0" xfId="0" applyNumberFormat="1" applyFont="1"/>
    <xf numFmtId="0" fontId="0" fillId="0" borderId="0" xfId="0" applyAlignment="1">
      <alignment horizontal="center"/>
    </xf>
    <xf numFmtId="0" fontId="13" fillId="0" borderId="17"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3" fillId="0" borderId="19" xfId="0" applyFont="1" applyBorder="1" applyAlignment="1" applyProtection="1">
      <alignment horizontal="left" vertical="top" wrapText="1"/>
      <protection locked="0"/>
    </xf>
    <xf numFmtId="0" fontId="13" fillId="0" borderId="20"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21" xfId="0" applyFont="1" applyBorder="1" applyAlignment="1" applyProtection="1">
      <alignment horizontal="left" vertical="top" wrapText="1"/>
      <protection locked="0"/>
    </xf>
    <xf numFmtId="0" fontId="13" fillId="0" borderId="22" xfId="0" applyFont="1" applyBorder="1" applyAlignment="1" applyProtection="1">
      <alignment horizontal="left" vertical="top" wrapText="1"/>
      <protection locked="0"/>
    </xf>
    <xf numFmtId="0" fontId="13" fillId="0" borderId="23" xfId="0" applyFont="1" applyBorder="1" applyAlignment="1" applyProtection="1">
      <alignment horizontal="left" vertical="top" wrapText="1"/>
      <protection locked="0"/>
    </xf>
    <xf numFmtId="0" fontId="13" fillId="0" borderId="24" xfId="0" applyFont="1" applyBorder="1" applyAlignment="1" applyProtection="1">
      <alignment horizontal="left" vertical="top" wrapText="1"/>
      <protection locked="0"/>
    </xf>
    <xf numFmtId="0" fontId="14" fillId="2" borderId="42" xfId="0" applyFont="1" applyFill="1" applyBorder="1" applyAlignment="1">
      <alignment horizontal="left" vertical="center"/>
    </xf>
    <xf numFmtId="0" fontId="14" fillId="2" borderId="23" xfId="0" applyFont="1" applyFill="1" applyBorder="1" applyAlignment="1">
      <alignment horizontal="left" vertical="center"/>
    </xf>
    <xf numFmtId="0" fontId="14" fillId="2" borderId="43" xfId="0" applyFont="1" applyFill="1" applyBorder="1" applyAlignment="1">
      <alignment horizontal="left" vertical="center"/>
    </xf>
    <xf numFmtId="0" fontId="0" fillId="0" borderId="12" xfId="0" applyBorder="1" applyAlignment="1">
      <alignment horizontal="center"/>
    </xf>
    <xf numFmtId="49" fontId="11" fillId="0" borderId="12" xfId="0" applyNumberFormat="1" applyFont="1" applyBorder="1" applyAlignment="1">
      <alignment horizontal="center"/>
    </xf>
    <xf numFmtId="0" fontId="3" fillId="11" borderId="15" xfId="0" applyFont="1" applyFill="1" applyBorder="1" applyAlignment="1">
      <alignment horizontal="center"/>
    </xf>
    <xf numFmtId="0" fontId="0" fillId="0" borderId="3" xfId="0" applyBorder="1" applyAlignment="1">
      <alignment horizontal="center"/>
    </xf>
    <xf numFmtId="0" fontId="0" fillId="0" borderId="32" xfId="0" applyBorder="1" applyAlignment="1">
      <alignment horizontal="center"/>
    </xf>
    <xf numFmtId="0" fontId="10" fillId="11" borderId="30" xfId="0" applyFont="1" applyFill="1" applyBorder="1" applyAlignment="1">
      <alignment horizontal="center"/>
    </xf>
    <xf numFmtId="0" fontId="0" fillId="0" borderId="1" xfId="0" applyBorder="1" applyAlignment="1">
      <alignment horizontal="center"/>
    </xf>
    <xf numFmtId="0" fontId="0" fillId="0" borderId="35" xfId="0" applyBorder="1" applyAlignment="1">
      <alignment horizontal="center"/>
    </xf>
    <xf numFmtId="164" fontId="7" fillId="0" borderId="1" xfId="0" applyNumberFormat="1" applyFont="1" applyBorder="1" applyAlignment="1">
      <alignment horizontal="center" vertical="center"/>
    </xf>
    <xf numFmtId="0" fontId="7" fillId="0" borderId="35" xfId="0" applyFont="1" applyBorder="1" applyAlignment="1">
      <alignment horizontal="center" vertical="center"/>
    </xf>
    <xf numFmtId="49" fontId="0" fillId="0" borderId="1" xfId="0" applyNumberFormat="1" applyBorder="1" applyProtection="1">
      <protection locked="0"/>
    </xf>
    <xf numFmtId="0" fontId="0" fillId="0" borderId="1" xfId="0" applyBorder="1" applyProtection="1">
      <protection locked="0"/>
    </xf>
    <xf numFmtId="49" fontId="0" fillId="0" borderId="1" xfId="0" applyNumberFormat="1" applyBorder="1" applyAlignment="1" applyProtection="1">
      <alignment shrinkToFit="1"/>
      <protection locked="0"/>
    </xf>
    <xf numFmtId="49" fontId="0" fillId="0" borderId="0" xfId="0" applyNumberFormat="1" applyAlignment="1" applyProtection="1">
      <alignment shrinkToFit="1"/>
      <protection locked="0"/>
    </xf>
    <xf numFmtId="0" fontId="7" fillId="0" borderId="1" xfId="0" applyFont="1" applyBorder="1" applyAlignment="1">
      <alignment horizontal="left"/>
    </xf>
    <xf numFmtId="0" fontId="1" fillId="0" borderId="2" xfId="0" applyFont="1" applyBorder="1" applyAlignment="1">
      <alignment horizontal="center"/>
    </xf>
    <xf numFmtId="3" fontId="17" fillId="0" borderId="44" xfId="0" applyNumberFormat="1" applyFont="1" applyBorder="1" applyAlignment="1" applyProtection="1">
      <alignment horizontal="center" vertical="center"/>
      <protection locked="0"/>
    </xf>
    <xf numFmtId="3" fontId="17" fillId="0" borderId="45" xfId="0" applyNumberFormat="1" applyFont="1" applyBorder="1" applyAlignment="1" applyProtection="1">
      <alignment horizontal="center" vertical="center"/>
      <protection locked="0"/>
    </xf>
    <xf numFmtId="0" fontId="7" fillId="0" borderId="2" xfId="0" applyFont="1" applyBorder="1" applyAlignment="1" applyProtection="1">
      <alignment horizontal="center"/>
      <protection locked="0"/>
    </xf>
    <xf numFmtId="0" fontId="9" fillId="0" borderId="1"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3" xfId="0" applyFont="1" applyBorder="1" applyAlignment="1" applyProtection="1">
      <alignment horizontal="center"/>
      <protection locked="0"/>
    </xf>
    <xf numFmtId="168" fontId="7" fillId="0" borderId="1" xfId="0" applyNumberFormat="1" applyFont="1" applyBorder="1" applyAlignment="1" applyProtection="1">
      <alignment horizontal="center"/>
      <protection locked="0"/>
    </xf>
    <xf numFmtId="0" fontId="21" fillId="0" borderId="31" xfId="0" applyFont="1" applyBorder="1" applyAlignment="1">
      <alignment horizontal="center" vertical="center" wrapText="1"/>
    </xf>
    <xf numFmtId="0" fontId="21" fillId="0" borderId="34" xfId="0" applyFont="1" applyBorder="1" applyAlignment="1">
      <alignment horizontal="center" vertical="center" wrapText="1"/>
    </xf>
    <xf numFmtId="0" fontId="3" fillId="0" borderId="31" xfId="0" applyFont="1" applyBorder="1" applyAlignment="1">
      <alignment horizontal="center"/>
    </xf>
    <xf numFmtId="0" fontId="3" fillId="0" borderId="34" xfId="0" applyFont="1" applyBorder="1" applyAlignment="1">
      <alignment horizontal="center"/>
    </xf>
    <xf numFmtId="168" fontId="7" fillId="0" borderId="2" xfId="0" applyNumberFormat="1" applyFont="1" applyBorder="1" applyAlignment="1" applyProtection="1">
      <alignment horizontal="center"/>
      <protection locked="0"/>
    </xf>
    <xf numFmtId="0" fontId="7" fillId="0" borderId="0" xfId="0" applyFont="1" applyAlignment="1">
      <alignment horizontal="center"/>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7" borderId="44" xfId="0" applyFont="1" applyFill="1" applyBorder="1" applyAlignment="1">
      <alignment horizontal="center" vertical="center" wrapText="1"/>
    </xf>
    <xf numFmtId="0" fontId="12" fillId="7" borderId="45"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4" xfId="0" applyFont="1" applyFill="1" applyBorder="1" applyAlignment="1">
      <alignment horizontal="center" vertical="center" wrapText="1"/>
    </xf>
    <xf numFmtId="1" fontId="17" fillId="3" borderId="17" xfId="0" applyNumberFormat="1" applyFont="1" applyFill="1" applyBorder="1" applyAlignment="1">
      <alignment horizontal="center" vertical="center"/>
    </xf>
    <xf numFmtId="1" fontId="17" fillId="3" borderId="19" xfId="0" applyNumberFormat="1" applyFont="1" applyFill="1" applyBorder="1" applyAlignment="1">
      <alignment horizontal="center" vertical="center"/>
    </xf>
    <xf numFmtId="1" fontId="17" fillId="3" borderId="20" xfId="0" applyNumberFormat="1" applyFont="1" applyFill="1" applyBorder="1" applyAlignment="1">
      <alignment horizontal="center" vertical="center"/>
    </xf>
    <xf numFmtId="1" fontId="17" fillId="3" borderId="21" xfId="0" applyNumberFormat="1" applyFont="1" applyFill="1" applyBorder="1" applyAlignment="1">
      <alignment horizontal="center" vertical="center"/>
    </xf>
    <xf numFmtId="1" fontId="17" fillId="3" borderId="22" xfId="0" applyNumberFormat="1" applyFont="1" applyFill="1" applyBorder="1" applyAlignment="1">
      <alignment horizontal="center" vertical="center"/>
    </xf>
    <xf numFmtId="1" fontId="17" fillId="3" borderId="24" xfId="0" applyNumberFormat="1" applyFont="1" applyFill="1" applyBorder="1" applyAlignment="1">
      <alignment horizontal="center" vertical="center"/>
    </xf>
    <xf numFmtId="0" fontId="10" fillId="7" borderId="31" xfId="0" applyFont="1" applyFill="1" applyBorder="1" applyAlignment="1">
      <alignment horizontal="center" vertical="center" wrapText="1"/>
    </xf>
    <xf numFmtId="0" fontId="10" fillId="7" borderId="33" xfId="0" applyFont="1" applyFill="1" applyBorder="1" applyAlignment="1">
      <alignment horizontal="center" vertical="center" wrapText="1"/>
    </xf>
    <xf numFmtId="0" fontId="10" fillId="7" borderId="34" xfId="0" applyFont="1" applyFill="1" applyBorder="1" applyAlignment="1">
      <alignment horizontal="center" vertical="center" wrapText="1"/>
    </xf>
    <xf numFmtId="1" fontId="17" fillId="7" borderId="17" xfId="0" applyNumberFormat="1" applyFont="1" applyFill="1" applyBorder="1" applyAlignment="1">
      <alignment horizontal="center" vertical="center"/>
    </xf>
    <xf numFmtId="1" fontId="17" fillId="7" borderId="19" xfId="0" applyNumberFormat="1" applyFont="1" applyFill="1" applyBorder="1" applyAlignment="1">
      <alignment horizontal="center" vertical="center"/>
    </xf>
    <xf numFmtId="1" fontId="17" fillId="7" borderId="20" xfId="0" applyNumberFormat="1" applyFont="1" applyFill="1" applyBorder="1" applyAlignment="1">
      <alignment horizontal="center" vertical="center"/>
    </xf>
    <xf numFmtId="1" fontId="17" fillId="7" borderId="21" xfId="0" applyNumberFormat="1" applyFont="1" applyFill="1" applyBorder="1" applyAlignment="1">
      <alignment horizontal="center" vertical="center"/>
    </xf>
    <xf numFmtId="1" fontId="17" fillId="7" borderId="22" xfId="0" applyNumberFormat="1" applyFont="1" applyFill="1" applyBorder="1" applyAlignment="1">
      <alignment horizontal="center" vertical="center"/>
    </xf>
    <xf numFmtId="1" fontId="17" fillId="7" borderId="24" xfId="0" applyNumberFormat="1" applyFont="1" applyFill="1" applyBorder="1" applyAlignment="1">
      <alignment horizontal="center" vertical="center"/>
    </xf>
    <xf numFmtId="0" fontId="10" fillId="3" borderId="22" xfId="0" applyFont="1" applyFill="1" applyBorder="1" applyAlignment="1">
      <alignment horizontal="center"/>
    </xf>
    <xf numFmtId="0" fontId="10" fillId="3" borderId="24" xfId="0" applyFont="1" applyFill="1" applyBorder="1" applyAlignment="1">
      <alignment horizontal="center"/>
    </xf>
    <xf numFmtId="0" fontId="10" fillId="7" borderId="22" xfId="0" applyFont="1" applyFill="1" applyBorder="1" applyAlignment="1">
      <alignment horizontal="center"/>
    </xf>
    <xf numFmtId="0" fontId="10" fillId="7" borderId="24" xfId="0" applyFont="1" applyFill="1" applyBorder="1" applyAlignment="1">
      <alignment horizontal="center"/>
    </xf>
    <xf numFmtId="0" fontId="3" fillId="3" borderId="17" xfId="0" applyFont="1" applyFill="1" applyBorder="1" applyAlignment="1">
      <alignment horizontal="center"/>
    </xf>
    <xf numFmtId="0" fontId="3" fillId="3" borderId="19" xfId="0" applyFont="1" applyFill="1" applyBorder="1" applyAlignment="1">
      <alignment horizontal="center"/>
    </xf>
    <xf numFmtId="0" fontId="3" fillId="7" borderId="17" xfId="0" applyFont="1" applyFill="1" applyBorder="1" applyAlignment="1">
      <alignment horizontal="center"/>
    </xf>
    <xf numFmtId="0" fontId="3" fillId="7" borderId="19" xfId="0" applyFont="1" applyFill="1" applyBorder="1" applyAlignment="1">
      <alignment horizontal="center"/>
    </xf>
    <xf numFmtId="0" fontId="18" fillId="3" borderId="20" xfId="0" applyFont="1" applyFill="1" applyBorder="1" applyAlignment="1">
      <alignment horizontal="center"/>
    </xf>
    <xf numFmtId="0" fontId="18" fillId="3" borderId="21" xfId="0" applyFont="1" applyFill="1" applyBorder="1" applyAlignment="1">
      <alignment horizontal="center"/>
    </xf>
    <xf numFmtId="0" fontId="18" fillId="7" borderId="20" xfId="0" applyFont="1" applyFill="1" applyBorder="1" applyAlignment="1">
      <alignment horizontal="center"/>
    </xf>
    <xf numFmtId="0" fontId="18" fillId="7" borderId="21" xfId="0" applyFont="1" applyFill="1" applyBorder="1" applyAlignment="1">
      <alignment horizontal="center"/>
    </xf>
    <xf numFmtId="0" fontId="3" fillId="3" borderId="44" xfId="0" applyFont="1" applyFill="1" applyBorder="1" applyAlignment="1">
      <alignment horizontal="center" wrapText="1"/>
    </xf>
    <xf numFmtId="0" fontId="3" fillId="3" borderId="45" xfId="0" applyFont="1" applyFill="1" applyBorder="1" applyAlignment="1">
      <alignment horizontal="center" wrapText="1"/>
    </xf>
    <xf numFmtId="0" fontId="3" fillId="3" borderId="17" xfId="0" applyFont="1" applyFill="1" applyBorder="1" applyAlignment="1">
      <alignment horizontal="center" wrapText="1"/>
    </xf>
    <xf numFmtId="0" fontId="3" fillId="3" borderId="19"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7" borderId="17" xfId="0" applyFont="1" applyFill="1" applyBorder="1" applyAlignment="1">
      <alignment horizontal="center" wrapText="1"/>
    </xf>
    <xf numFmtId="0" fontId="3" fillId="7" borderId="19" xfId="0" applyFont="1" applyFill="1" applyBorder="1" applyAlignment="1">
      <alignment horizontal="center" wrapText="1"/>
    </xf>
    <xf numFmtId="167" fontId="19" fillId="0" borderId="6" xfId="0" applyNumberFormat="1" applyFont="1" applyBorder="1" applyAlignment="1">
      <alignment horizontal="center"/>
    </xf>
    <xf numFmtId="167" fontId="19" fillId="0" borderId="13" xfId="0" applyNumberFormat="1" applyFont="1" applyBorder="1" applyAlignment="1">
      <alignment horizontal="center"/>
    </xf>
    <xf numFmtId="167" fontId="19" fillId="0" borderId="37" xfId="0" applyNumberFormat="1" applyFont="1" applyBorder="1" applyAlignment="1">
      <alignment horizontal="center"/>
    </xf>
    <xf numFmtId="0" fontId="3" fillId="7" borderId="18" xfId="0" applyFont="1" applyFill="1" applyBorder="1" applyAlignment="1">
      <alignment horizontal="center"/>
    </xf>
    <xf numFmtId="0" fontId="3" fillId="7" borderId="21" xfId="0" applyFont="1" applyFill="1" applyBorder="1" applyAlignment="1">
      <alignment horizontal="center"/>
    </xf>
    <xf numFmtId="0" fontId="3" fillId="7" borderId="23" xfId="0" applyFont="1" applyFill="1" applyBorder="1" applyAlignment="1">
      <alignment horizontal="center"/>
    </xf>
    <xf numFmtId="0" fontId="3" fillId="7" borderId="24" xfId="0" applyFont="1" applyFill="1" applyBorder="1" applyAlignment="1">
      <alignment horizontal="center"/>
    </xf>
    <xf numFmtId="0" fontId="3" fillId="0" borderId="44" xfId="0" applyFont="1" applyBorder="1" applyAlignment="1">
      <alignment horizontal="center" wrapText="1"/>
    </xf>
    <xf numFmtId="0" fontId="3" fillId="0" borderId="48" xfId="0" applyFont="1" applyBorder="1" applyAlignment="1">
      <alignment horizontal="center" wrapText="1"/>
    </xf>
    <xf numFmtId="0" fontId="3" fillId="0" borderId="45" xfId="0" applyFont="1" applyBorder="1" applyAlignment="1">
      <alignment horizontal="center" wrapText="1"/>
    </xf>
    <xf numFmtId="0" fontId="15" fillId="4" borderId="9" xfId="0" applyFont="1" applyFill="1" applyBorder="1" applyAlignment="1">
      <alignment horizontal="center"/>
    </xf>
    <xf numFmtId="167" fontId="19" fillId="0" borderId="50" xfId="0" applyNumberFormat="1" applyFont="1" applyBorder="1" applyAlignment="1">
      <alignment horizontal="center"/>
    </xf>
    <xf numFmtId="167" fontId="19" fillId="0" borderId="51" xfId="0" applyNumberFormat="1" applyFont="1" applyBorder="1" applyAlignment="1">
      <alignment horizontal="center"/>
    </xf>
    <xf numFmtId="167" fontId="19" fillId="0" borderId="52" xfId="0" applyNumberFormat="1" applyFont="1" applyBorder="1" applyAlignment="1">
      <alignment horizontal="center"/>
    </xf>
    <xf numFmtId="0" fontId="7" fillId="7" borderId="6" xfId="0" applyFont="1" applyFill="1" applyBorder="1" applyAlignment="1">
      <alignment horizontal="center"/>
    </xf>
    <xf numFmtId="167" fontId="19" fillId="0" borderId="39" xfId="0" applyNumberFormat="1" applyFont="1" applyBorder="1" applyAlignment="1">
      <alignment horizontal="center"/>
    </xf>
    <xf numFmtId="167" fontId="19" fillId="0" borderId="49" xfId="0" applyNumberFormat="1" applyFont="1" applyBorder="1" applyAlignment="1">
      <alignment horizontal="center"/>
    </xf>
    <xf numFmtId="167" fontId="19" fillId="0" borderId="14" xfId="0" applyNumberFormat="1" applyFont="1" applyBorder="1" applyAlignment="1">
      <alignment horizontal="center"/>
    </xf>
    <xf numFmtId="167" fontId="19" fillId="0" borderId="58" xfId="0" applyNumberFormat="1" applyFont="1" applyBorder="1" applyAlignment="1">
      <alignment horizontal="center"/>
    </xf>
    <xf numFmtId="0" fontId="15" fillId="10" borderId="46" xfId="0" applyFont="1" applyFill="1" applyBorder="1" applyAlignment="1">
      <alignment horizontal="center"/>
    </xf>
    <xf numFmtId="0" fontId="15" fillId="10" borderId="16" xfId="0" applyFont="1" applyFill="1" applyBorder="1" applyAlignment="1">
      <alignment horizontal="center"/>
    </xf>
    <xf numFmtId="0" fontId="15" fillId="10" borderId="47" xfId="0" applyFont="1" applyFill="1" applyBorder="1" applyAlignment="1">
      <alignment horizontal="center"/>
    </xf>
    <xf numFmtId="0" fontId="7" fillId="3" borderId="6" xfId="0" applyFont="1" applyFill="1" applyBorder="1" applyAlignment="1">
      <alignment horizontal="center"/>
    </xf>
    <xf numFmtId="167" fontId="19" fillId="0" borderId="2" xfId="0" applyNumberFormat="1" applyFont="1" applyBorder="1" applyAlignment="1">
      <alignment horizontal="center"/>
    </xf>
    <xf numFmtId="167" fontId="19" fillId="0" borderId="60" xfId="0" applyNumberFormat="1" applyFont="1" applyBorder="1" applyAlignment="1">
      <alignment horizontal="center"/>
    </xf>
    <xf numFmtId="1" fontId="1" fillId="0" borderId="2" xfId="0" applyNumberFormat="1" applyFont="1" applyBorder="1" applyProtection="1">
      <protection locked="0"/>
    </xf>
  </cellXfs>
  <cellStyles count="4">
    <cellStyle name="Accent4" xfId="3" builtinId="41"/>
    <cellStyle name="Hyperlink" xfId="1" builtinId="8"/>
    <cellStyle name="Normal" xfId="0" builtinId="0"/>
    <cellStyle name="Percent" xfId="2" builtinId="5"/>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fmlaLink="$K$14"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S$40" lockText="1" noThreeD="1"/>
</file>

<file path=xl/ctrlProps/ctrlProp101.xml><?xml version="1.0" encoding="utf-8"?>
<formControlPr xmlns="http://schemas.microsoft.com/office/spreadsheetml/2009/9/main" objectType="CheckBox" fmlaLink="$M$41" lockText="1" noThreeD="1"/>
</file>

<file path=xl/ctrlProps/ctrlProp102.xml><?xml version="1.0" encoding="utf-8"?>
<formControlPr xmlns="http://schemas.microsoft.com/office/spreadsheetml/2009/9/main" objectType="CheckBox" fmlaLink="$S$41" lockText="1" noThreeD="1"/>
</file>

<file path=xl/ctrlProps/ctrlProp103.xml><?xml version="1.0" encoding="utf-8"?>
<formControlPr xmlns="http://schemas.microsoft.com/office/spreadsheetml/2009/9/main" objectType="CheckBox" fmlaLink="$M$42" lockText="1" noThreeD="1"/>
</file>

<file path=xl/ctrlProps/ctrlProp104.xml><?xml version="1.0" encoding="utf-8"?>
<formControlPr xmlns="http://schemas.microsoft.com/office/spreadsheetml/2009/9/main" objectType="CheckBox" fmlaLink="$S$42" lockText="1" noThreeD="1"/>
</file>

<file path=xl/ctrlProps/ctrlProp105.xml><?xml version="1.0" encoding="utf-8"?>
<formControlPr xmlns="http://schemas.microsoft.com/office/spreadsheetml/2009/9/main" objectType="CheckBox" fmlaLink="$M$43" lockText="1" noThreeD="1"/>
</file>

<file path=xl/ctrlProps/ctrlProp106.xml><?xml version="1.0" encoding="utf-8"?>
<formControlPr xmlns="http://schemas.microsoft.com/office/spreadsheetml/2009/9/main" objectType="CheckBox" fmlaLink="$S$43" lockText="1" noThreeD="1"/>
</file>

<file path=xl/ctrlProps/ctrlProp107.xml><?xml version="1.0" encoding="utf-8"?>
<formControlPr xmlns="http://schemas.microsoft.com/office/spreadsheetml/2009/9/main" objectType="CheckBox" fmlaLink="$M$44" lockText="1" noThreeD="1"/>
</file>

<file path=xl/ctrlProps/ctrlProp108.xml><?xml version="1.0" encoding="utf-8"?>
<formControlPr xmlns="http://schemas.microsoft.com/office/spreadsheetml/2009/9/main" objectType="CheckBox" fmlaLink="$S$44" lockText="1" noThreeD="1"/>
</file>

<file path=xl/ctrlProps/ctrlProp109.xml><?xml version="1.0" encoding="utf-8"?>
<formControlPr xmlns="http://schemas.microsoft.com/office/spreadsheetml/2009/9/main" objectType="CheckBox" fmlaLink="$M$45"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S$45" lockText="1" noThreeD="1"/>
</file>

<file path=xl/ctrlProps/ctrlProp111.xml><?xml version="1.0" encoding="utf-8"?>
<formControlPr xmlns="http://schemas.microsoft.com/office/spreadsheetml/2009/9/main" objectType="CheckBox" fmlaLink="$M$46" lockText="1" noThreeD="1"/>
</file>

<file path=xl/ctrlProps/ctrlProp112.xml><?xml version="1.0" encoding="utf-8"?>
<formControlPr xmlns="http://schemas.microsoft.com/office/spreadsheetml/2009/9/main" objectType="CheckBox" fmlaLink="$S$46"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fmlaLink="$K$40"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fmlaLink="$Q$39" lockText="1" noThreeD="1"/>
</file>

<file path=xl/ctrlProps/ctrlProp119.xml><?xml version="1.0" encoding="utf-8"?>
<formControlPr xmlns="http://schemas.microsoft.com/office/spreadsheetml/2009/9/main" objectType="CheckBox" fmlaLink="$K$44" lockText="1" noThreeD="1"/>
</file>

<file path=xl/ctrlProps/ctrlProp12.xml><?xml version="1.0" encoding="utf-8"?>
<formControlPr xmlns="http://schemas.microsoft.com/office/spreadsheetml/2009/9/main" objectType="CheckBox" fmlaLink="$O$14" lockText="1" noThreeD="1"/>
</file>

<file path=xl/ctrlProps/ctrlProp120.xml><?xml version="1.0" encoding="utf-8"?>
<formControlPr xmlns="http://schemas.microsoft.com/office/spreadsheetml/2009/9/main" objectType="CheckBox" fmlaLink="$K$45" lockText="1" noThreeD="1"/>
</file>

<file path=xl/ctrlProps/ctrlProp121.xml><?xml version="1.0" encoding="utf-8"?>
<formControlPr xmlns="http://schemas.microsoft.com/office/spreadsheetml/2009/9/main" objectType="CheckBox" fmlaLink="$K$46" lockText="1" noThreeD="1"/>
</file>

<file path=xl/ctrlProps/ctrlProp122.xml><?xml version="1.0" encoding="utf-8"?>
<formControlPr xmlns="http://schemas.microsoft.com/office/spreadsheetml/2009/9/main" objectType="CheckBox" fmlaLink="$Q$45" lockText="1" noThreeD="1"/>
</file>

<file path=xl/ctrlProps/ctrlProp123.xml><?xml version="1.0" encoding="utf-8"?>
<formControlPr xmlns="http://schemas.microsoft.com/office/spreadsheetml/2009/9/main" objectType="CheckBox" fmlaLink="$Q$46" lockText="1" noThreeD="1"/>
</file>

<file path=xl/ctrlProps/ctrlProp124.xml><?xml version="1.0" encoding="utf-8"?>
<formControlPr xmlns="http://schemas.microsoft.com/office/spreadsheetml/2009/9/main" objectType="CheckBox" fmlaLink="$M$40" lockText="1" noThreeD="1"/>
</file>

<file path=xl/ctrlProps/ctrlProp13.xml><?xml version="1.0" encoding="utf-8"?>
<formControlPr xmlns="http://schemas.microsoft.com/office/spreadsheetml/2009/9/main" objectType="CheckBox" fmlaLink="$O$13" lockText="1" noThreeD="1"/>
</file>

<file path=xl/ctrlProps/ctrlProp14.xml><?xml version="1.0" encoding="utf-8"?>
<formControlPr xmlns="http://schemas.microsoft.com/office/spreadsheetml/2009/9/main" objectType="CheckBox" fmlaLink="$O$15" lockText="1" noThreeD="1"/>
</file>

<file path=xl/ctrlProps/ctrlProp15.xml><?xml version="1.0" encoding="utf-8"?>
<formControlPr xmlns="http://schemas.microsoft.com/office/spreadsheetml/2009/9/main" objectType="CheckBox" fmlaLink="$O$16" lockText="1" noThreeD="1"/>
</file>

<file path=xl/ctrlProps/ctrlProp16.xml><?xml version="1.0" encoding="utf-8"?>
<formControlPr xmlns="http://schemas.microsoft.com/office/spreadsheetml/2009/9/main" objectType="CheckBox" fmlaLink="$O$17" lockText="1" noThreeD="1"/>
</file>

<file path=xl/ctrlProps/ctrlProp17.xml><?xml version="1.0" encoding="utf-8"?>
<formControlPr xmlns="http://schemas.microsoft.com/office/spreadsheetml/2009/9/main" objectType="CheckBox" fmlaLink="$O$18" lockText="1" noThreeD="1"/>
</file>

<file path=xl/ctrlProps/ctrlProp18.xml><?xml version="1.0" encoding="utf-8"?>
<formControlPr xmlns="http://schemas.microsoft.com/office/spreadsheetml/2009/9/main" objectType="CheckBox" fmlaLink="$O$19" lockText="1" noThreeD="1"/>
</file>

<file path=xl/ctrlProps/ctrlProp19.xml><?xml version="1.0" encoding="utf-8"?>
<formControlPr xmlns="http://schemas.microsoft.com/office/spreadsheetml/2009/9/main" objectType="CheckBox" fmlaLink="$K$37" lockText="1" noThreeD="1"/>
</file>

<file path=xl/ctrlProps/ctrlProp2.xml><?xml version="1.0" encoding="utf-8"?>
<formControlPr xmlns="http://schemas.microsoft.com/office/spreadsheetml/2009/9/main" objectType="CheckBox" fmlaLink="$K$13" lockText="1" noThreeD="1"/>
</file>

<file path=xl/ctrlProps/ctrlProp20.xml><?xml version="1.0" encoding="utf-8"?>
<formControlPr xmlns="http://schemas.microsoft.com/office/spreadsheetml/2009/9/main" objectType="CheckBox" fmlaLink="$Q$37" lockText="1" noThreeD="1"/>
</file>

<file path=xl/ctrlProps/ctrlProp21.xml><?xml version="1.0" encoding="utf-8"?>
<formControlPr xmlns="http://schemas.microsoft.com/office/spreadsheetml/2009/9/main" objectType="CheckBox" fmlaLink="$K$38" lockText="1" noThreeD="1"/>
</file>

<file path=xl/ctrlProps/ctrlProp22.xml><?xml version="1.0" encoding="utf-8"?>
<formControlPr xmlns="http://schemas.microsoft.com/office/spreadsheetml/2009/9/main" objectType="CheckBox" fmlaLink="$Q$38" lockText="1" noThreeD="1"/>
</file>

<file path=xl/ctrlProps/ctrlProp23.xml><?xml version="1.0" encoding="utf-8"?>
<formControlPr xmlns="http://schemas.microsoft.com/office/spreadsheetml/2009/9/main" objectType="CheckBox" fmlaLink="$K$39" lockText="1" noThreeD="1"/>
</file>

<file path=xl/ctrlProps/ctrlProp24.xml><?xml version="1.0" encoding="utf-8"?>
<formControlPr xmlns="http://schemas.microsoft.com/office/spreadsheetml/2009/9/main" objectType="CheckBox" fmlaLink="$Q$40" lockText="1" noThreeD="1"/>
</file>

<file path=xl/ctrlProps/ctrlProp25.xml><?xml version="1.0" encoding="utf-8"?>
<formControlPr xmlns="http://schemas.microsoft.com/office/spreadsheetml/2009/9/main" objectType="CheckBox" fmlaLink="$K$41" lockText="1" noThreeD="1"/>
</file>

<file path=xl/ctrlProps/ctrlProp26.xml><?xml version="1.0" encoding="utf-8"?>
<formControlPr xmlns="http://schemas.microsoft.com/office/spreadsheetml/2009/9/main" objectType="CheckBox" fmlaLink="$Q$41" lockText="1" noThreeD="1"/>
</file>

<file path=xl/ctrlProps/ctrlProp27.xml><?xml version="1.0" encoding="utf-8"?>
<formControlPr xmlns="http://schemas.microsoft.com/office/spreadsheetml/2009/9/main" objectType="CheckBox" fmlaLink="$K$42" lockText="1" noThreeD="1"/>
</file>

<file path=xl/ctrlProps/ctrlProp28.xml><?xml version="1.0" encoding="utf-8"?>
<formControlPr xmlns="http://schemas.microsoft.com/office/spreadsheetml/2009/9/main" objectType="CheckBox" fmlaLink="$Q$42" lockText="1" noThreeD="1"/>
</file>

<file path=xl/ctrlProps/ctrlProp29.xml><?xml version="1.0" encoding="utf-8"?>
<formControlPr xmlns="http://schemas.microsoft.com/office/spreadsheetml/2009/9/main" objectType="CheckBox" fmlaLink="$K$43" lockText="1" noThreeD="1"/>
</file>

<file path=xl/ctrlProps/ctrlProp3.xml><?xml version="1.0" encoding="utf-8"?>
<formControlPr xmlns="http://schemas.microsoft.com/office/spreadsheetml/2009/9/main" objectType="CheckBox" fmlaLink="$K$15" lockText="1" noThreeD="1"/>
</file>

<file path=xl/ctrlProps/ctrlProp30.xml><?xml version="1.0" encoding="utf-8"?>
<formControlPr xmlns="http://schemas.microsoft.com/office/spreadsheetml/2009/9/main" objectType="CheckBox" fmlaLink="$Q$43" lockText="1" noThreeD="1"/>
</file>

<file path=xl/ctrlProps/ctrlProp31.xml><?xml version="1.0" encoding="utf-8"?>
<formControlPr xmlns="http://schemas.microsoft.com/office/spreadsheetml/2009/9/main" objectType="CheckBox" fmlaLink="$Q$44" lockText="1" noThreeD="1"/>
</file>

<file path=xl/ctrlProps/ctrlProp32.xml><?xml version="1.0" encoding="utf-8"?>
<formControlPr xmlns="http://schemas.microsoft.com/office/spreadsheetml/2009/9/main" objectType="CheckBox" fmlaLink="$M$37" lockText="1" noThreeD="1"/>
</file>

<file path=xl/ctrlProps/ctrlProp33.xml><?xml version="1.0" encoding="utf-8"?>
<formControlPr xmlns="http://schemas.microsoft.com/office/spreadsheetml/2009/9/main" objectType="CheckBox" fmlaLink="$S$37" lockText="1" noThreeD="1"/>
</file>

<file path=xl/ctrlProps/ctrlProp34.xml><?xml version="1.0" encoding="utf-8"?>
<formControlPr xmlns="http://schemas.microsoft.com/office/spreadsheetml/2009/9/main" objectType="CheckBox" fmlaLink="$M$38" lockText="1" noThreeD="1"/>
</file>

<file path=xl/ctrlProps/ctrlProp35.xml><?xml version="1.0" encoding="utf-8"?>
<formControlPr xmlns="http://schemas.microsoft.com/office/spreadsheetml/2009/9/main" objectType="CheckBox" fmlaLink="$S$38" lockText="1" noThreeD="1"/>
</file>

<file path=xl/ctrlProps/ctrlProp36.xml><?xml version="1.0" encoding="utf-8"?>
<formControlPr xmlns="http://schemas.microsoft.com/office/spreadsheetml/2009/9/main" objectType="CheckBox" fmlaLink="$M$39" lockText="1" noThreeD="1"/>
</file>

<file path=xl/ctrlProps/ctrlProp37.xml><?xml version="1.0" encoding="utf-8"?>
<formControlPr xmlns="http://schemas.microsoft.com/office/spreadsheetml/2009/9/main" objectType="CheckBox" fmlaLink="$S$39" lockText="1" noThreeD="1"/>
</file>

<file path=xl/ctrlProps/ctrlProp38.xml><?xml version="1.0" encoding="utf-8"?>
<formControlPr xmlns="http://schemas.microsoft.com/office/spreadsheetml/2009/9/main" objectType="CheckBox" fmlaLink="$S$40" lockText="1" noThreeD="1"/>
</file>

<file path=xl/ctrlProps/ctrlProp39.xml><?xml version="1.0" encoding="utf-8"?>
<formControlPr xmlns="http://schemas.microsoft.com/office/spreadsheetml/2009/9/main" objectType="CheckBox" fmlaLink="$M$41" lockText="1" noThreeD="1"/>
</file>

<file path=xl/ctrlProps/ctrlProp4.xml><?xml version="1.0" encoding="utf-8"?>
<formControlPr xmlns="http://schemas.microsoft.com/office/spreadsheetml/2009/9/main" objectType="CheckBox" fmlaLink="$K$16" lockText="1" noThreeD="1"/>
</file>

<file path=xl/ctrlProps/ctrlProp40.xml><?xml version="1.0" encoding="utf-8"?>
<formControlPr xmlns="http://schemas.microsoft.com/office/spreadsheetml/2009/9/main" objectType="CheckBox" fmlaLink="$S$41" lockText="1" noThreeD="1"/>
</file>

<file path=xl/ctrlProps/ctrlProp41.xml><?xml version="1.0" encoding="utf-8"?>
<formControlPr xmlns="http://schemas.microsoft.com/office/spreadsheetml/2009/9/main" objectType="CheckBox" fmlaLink="$M$42" lockText="1" noThreeD="1"/>
</file>

<file path=xl/ctrlProps/ctrlProp42.xml><?xml version="1.0" encoding="utf-8"?>
<formControlPr xmlns="http://schemas.microsoft.com/office/spreadsheetml/2009/9/main" objectType="CheckBox" fmlaLink="$S$42" lockText="1" noThreeD="1"/>
</file>

<file path=xl/ctrlProps/ctrlProp43.xml><?xml version="1.0" encoding="utf-8"?>
<formControlPr xmlns="http://schemas.microsoft.com/office/spreadsheetml/2009/9/main" objectType="CheckBox" fmlaLink="$M$43" lockText="1" noThreeD="1"/>
</file>

<file path=xl/ctrlProps/ctrlProp44.xml><?xml version="1.0" encoding="utf-8"?>
<formControlPr xmlns="http://schemas.microsoft.com/office/spreadsheetml/2009/9/main" objectType="CheckBox" fmlaLink="$S$43" lockText="1" noThreeD="1"/>
</file>

<file path=xl/ctrlProps/ctrlProp45.xml><?xml version="1.0" encoding="utf-8"?>
<formControlPr xmlns="http://schemas.microsoft.com/office/spreadsheetml/2009/9/main" objectType="CheckBox" fmlaLink="$M$44" lockText="1" noThreeD="1"/>
</file>

<file path=xl/ctrlProps/ctrlProp46.xml><?xml version="1.0" encoding="utf-8"?>
<formControlPr xmlns="http://schemas.microsoft.com/office/spreadsheetml/2009/9/main" objectType="CheckBox" fmlaLink="$S$44" lockText="1" noThreeD="1"/>
</file>

<file path=xl/ctrlProps/ctrlProp47.xml><?xml version="1.0" encoding="utf-8"?>
<formControlPr xmlns="http://schemas.microsoft.com/office/spreadsheetml/2009/9/main" objectType="CheckBox" fmlaLink="$M$45" lockText="1" noThreeD="1"/>
</file>

<file path=xl/ctrlProps/ctrlProp48.xml><?xml version="1.0" encoding="utf-8"?>
<formControlPr xmlns="http://schemas.microsoft.com/office/spreadsheetml/2009/9/main" objectType="CheckBox" fmlaLink="$S$45" lockText="1" noThreeD="1"/>
</file>

<file path=xl/ctrlProps/ctrlProp49.xml><?xml version="1.0" encoding="utf-8"?>
<formControlPr xmlns="http://schemas.microsoft.com/office/spreadsheetml/2009/9/main" objectType="CheckBox" fmlaLink="$M$46" lockText="1" noThreeD="1"/>
</file>

<file path=xl/ctrlProps/ctrlProp5.xml><?xml version="1.0" encoding="utf-8"?>
<formControlPr xmlns="http://schemas.microsoft.com/office/spreadsheetml/2009/9/main" objectType="CheckBox" fmlaLink="$K$17" lockText="1" noThreeD="1"/>
</file>

<file path=xl/ctrlProps/ctrlProp50.xml><?xml version="1.0" encoding="utf-8"?>
<formControlPr xmlns="http://schemas.microsoft.com/office/spreadsheetml/2009/9/main" objectType="CheckBox" fmlaLink="$S$46"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K$40"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Q$39" lockText="1" noThreeD="1"/>
</file>

<file path=xl/ctrlProps/ctrlProp57.xml><?xml version="1.0" encoding="utf-8"?>
<formControlPr xmlns="http://schemas.microsoft.com/office/spreadsheetml/2009/9/main" objectType="CheckBox" fmlaLink="$K$44" lockText="1" noThreeD="1"/>
</file>

<file path=xl/ctrlProps/ctrlProp58.xml><?xml version="1.0" encoding="utf-8"?>
<formControlPr xmlns="http://schemas.microsoft.com/office/spreadsheetml/2009/9/main" objectType="CheckBox" fmlaLink="$K$45" lockText="1" noThreeD="1"/>
</file>

<file path=xl/ctrlProps/ctrlProp59.xml><?xml version="1.0" encoding="utf-8"?>
<formControlPr xmlns="http://schemas.microsoft.com/office/spreadsheetml/2009/9/main" objectType="CheckBox" fmlaLink="$K$46" lockText="1" noThreeD="1"/>
</file>

<file path=xl/ctrlProps/ctrlProp6.xml><?xml version="1.0" encoding="utf-8"?>
<formControlPr xmlns="http://schemas.microsoft.com/office/spreadsheetml/2009/9/main" objectType="CheckBox" fmlaLink="$K$18" lockText="1" noThreeD="1"/>
</file>

<file path=xl/ctrlProps/ctrlProp60.xml><?xml version="1.0" encoding="utf-8"?>
<formControlPr xmlns="http://schemas.microsoft.com/office/spreadsheetml/2009/9/main" objectType="CheckBox" fmlaLink="$Q$45" lockText="1" noThreeD="1"/>
</file>

<file path=xl/ctrlProps/ctrlProp61.xml><?xml version="1.0" encoding="utf-8"?>
<formControlPr xmlns="http://schemas.microsoft.com/office/spreadsheetml/2009/9/main" objectType="CheckBox" fmlaLink="$Q$46" lockText="1" noThreeD="1"/>
</file>

<file path=xl/ctrlProps/ctrlProp62.xml><?xml version="1.0" encoding="utf-8"?>
<formControlPr xmlns="http://schemas.microsoft.com/office/spreadsheetml/2009/9/main" objectType="CheckBox" fmlaLink="$M$40" lockText="1" noThreeD="1"/>
</file>

<file path=xl/ctrlProps/ctrlProp63.xml><?xml version="1.0" encoding="utf-8"?>
<formControlPr xmlns="http://schemas.microsoft.com/office/spreadsheetml/2009/9/main" objectType="CheckBox" fmlaLink="$K$14" lockText="1" noThreeD="1"/>
</file>

<file path=xl/ctrlProps/ctrlProp64.xml><?xml version="1.0" encoding="utf-8"?>
<formControlPr xmlns="http://schemas.microsoft.com/office/spreadsheetml/2009/9/main" objectType="CheckBox" fmlaLink="$K$13" lockText="1" noThreeD="1"/>
</file>

<file path=xl/ctrlProps/ctrlProp65.xml><?xml version="1.0" encoding="utf-8"?>
<formControlPr xmlns="http://schemas.microsoft.com/office/spreadsheetml/2009/9/main" objectType="CheckBox" fmlaLink="$K$15" lockText="1" noThreeD="1"/>
</file>

<file path=xl/ctrlProps/ctrlProp66.xml><?xml version="1.0" encoding="utf-8"?>
<formControlPr xmlns="http://schemas.microsoft.com/office/spreadsheetml/2009/9/main" objectType="CheckBox" fmlaLink="$K$16" lockText="1" noThreeD="1"/>
</file>

<file path=xl/ctrlProps/ctrlProp67.xml><?xml version="1.0" encoding="utf-8"?>
<formControlPr xmlns="http://schemas.microsoft.com/office/spreadsheetml/2009/9/main" objectType="CheckBox" fmlaLink="$K$17" lockText="1" noThreeD="1"/>
</file>

<file path=xl/ctrlProps/ctrlProp68.xml><?xml version="1.0" encoding="utf-8"?>
<formControlPr xmlns="http://schemas.microsoft.com/office/spreadsheetml/2009/9/main" objectType="CheckBox" fmlaLink="$K$18" lockText="1" noThreeD="1"/>
</file>

<file path=xl/ctrlProps/ctrlProp69.xml><?xml version="1.0" encoding="utf-8"?>
<formControlPr xmlns="http://schemas.microsoft.com/office/spreadsheetml/2009/9/main" objectType="CheckBox" fmlaLink="$K$19" lockText="1" noThreeD="1"/>
</file>

<file path=xl/ctrlProps/ctrlProp7.xml><?xml version="1.0" encoding="utf-8"?>
<formControlPr xmlns="http://schemas.microsoft.com/office/spreadsheetml/2009/9/main" objectType="CheckBox" fmlaLink="$K$19"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O$14" lockText="1" noThreeD="1"/>
</file>

<file path=xl/ctrlProps/ctrlProp75.xml><?xml version="1.0" encoding="utf-8"?>
<formControlPr xmlns="http://schemas.microsoft.com/office/spreadsheetml/2009/9/main" objectType="CheckBox" fmlaLink="$O$13" lockText="1" noThreeD="1"/>
</file>

<file path=xl/ctrlProps/ctrlProp76.xml><?xml version="1.0" encoding="utf-8"?>
<formControlPr xmlns="http://schemas.microsoft.com/office/spreadsheetml/2009/9/main" objectType="CheckBox" fmlaLink="$O$15" lockText="1" noThreeD="1"/>
</file>

<file path=xl/ctrlProps/ctrlProp77.xml><?xml version="1.0" encoding="utf-8"?>
<formControlPr xmlns="http://schemas.microsoft.com/office/spreadsheetml/2009/9/main" objectType="CheckBox" fmlaLink="$O$16" lockText="1" noThreeD="1"/>
</file>

<file path=xl/ctrlProps/ctrlProp78.xml><?xml version="1.0" encoding="utf-8"?>
<formControlPr xmlns="http://schemas.microsoft.com/office/spreadsheetml/2009/9/main" objectType="CheckBox" fmlaLink="$O$17" lockText="1" noThreeD="1"/>
</file>

<file path=xl/ctrlProps/ctrlProp79.xml><?xml version="1.0" encoding="utf-8"?>
<formControlPr xmlns="http://schemas.microsoft.com/office/spreadsheetml/2009/9/main" objectType="CheckBox" fmlaLink="$O$18"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O$19" lockText="1" noThreeD="1"/>
</file>

<file path=xl/ctrlProps/ctrlProp81.xml><?xml version="1.0" encoding="utf-8"?>
<formControlPr xmlns="http://schemas.microsoft.com/office/spreadsheetml/2009/9/main" objectType="CheckBox" fmlaLink="$K$37" lockText="1" noThreeD="1"/>
</file>

<file path=xl/ctrlProps/ctrlProp82.xml><?xml version="1.0" encoding="utf-8"?>
<formControlPr xmlns="http://schemas.microsoft.com/office/spreadsheetml/2009/9/main" objectType="CheckBox" fmlaLink="$Q$37" lockText="1" noThreeD="1"/>
</file>

<file path=xl/ctrlProps/ctrlProp83.xml><?xml version="1.0" encoding="utf-8"?>
<formControlPr xmlns="http://schemas.microsoft.com/office/spreadsheetml/2009/9/main" objectType="CheckBox" fmlaLink="$K$38" lockText="1" noThreeD="1"/>
</file>

<file path=xl/ctrlProps/ctrlProp84.xml><?xml version="1.0" encoding="utf-8"?>
<formControlPr xmlns="http://schemas.microsoft.com/office/spreadsheetml/2009/9/main" objectType="CheckBox" fmlaLink="$Q$38" lockText="1" noThreeD="1"/>
</file>

<file path=xl/ctrlProps/ctrlProp85.xml><?xml version="1.0" encoding="utf-8"?>
<formControlPr xmlns="http://schemas.microsoft.com/office/spreadsheetml/2009/9/main" objectType="CheckBox" fmlaLink="$K$39" lockText="1" noThreeD="1"/>
</file>

<file path=xl/ctrlProps/ctrlProp86.xml><?xml version="1.0" encoding="utf-8"?>
<formControlPr xmlns="http://schemas.microsoft.com/office/spreadsheetml/2009/9/main" objectType="CheckBox" fmlaLink="$Q$40" lockText="1" noThreeD="1"/>
</file>

<file path=xl/ctrlProps/ctrlProp87.xml><?xml version="1.0" encoding="utf-8"?>
<formControlPr xmlns="http://schemas.microsoft.com/office/spreadsheetml/2009/9/main" objectType="CheckBox" fmlaLink="$K$41" lockText="1" noThreeD="1"/>
</file>

<file path=xl/ctrlProps/ctrlProp88.xml><?xml version="1.0" encoding="utf-8"?>
<formControlPr xmlns="http://schemas.microsoft.com/office/spreadsheetml/2009/9/main" objectType="CheckBox" fmlaLink="$Q$41" lockText="1" noThreeD="1"/>
</file>

<file path=xl/ctrlProps/ctrlProp89.xml><?xml version="1.0" encoding="utf-8"?>
<formControlPr xmlns="http://schemas.microsoft.com/office/spreadsheetml/2009/9/main" objectType="CheckBox" fmlaLink="$K$42"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Q$42" lockText="1" noThreeD="1"/>
</file>

<file path=xl/ctrlProps/ctrlProp91.xml><?xml version="1.0" encoding="utf-8"?>
<formControlPr xmlns="http://schemas.microsoft.com/office/spreadsheetml/2009/9/main" objectType="CheckBox" fmlaLink="$K$43" lockText="1" noThreeD="1"/>
</file>

<file path=xl/ctrlProps/ctrlProp92.xml><?xml version="1.0" encoding="utf-8"?>
<formControlPr xmlns="http://schemas.microsoft.com/office/spreadsheetml/2009/9/main" objectType="CheckBox" fmlaLink="$Q$43" lockText="1" noThreeD="1"/>
</file>

<file path=xl/ctrlProps/ctrlProp93.xml><?xml version="1.0" encoding="utf-8"?>
<formControlPr xmlns="http://schemas.microsoft.com/office/spreadsheetml/2009/9/main" objectType="CheckBox" fmlaLink="$Q$44" lockText="1" noThreeD="1"/>
</file>

<file path=xl/ctrlProps/ctrlProp94.xml><?xml version="1.0" encoding="utf-8"?>
<formControlPr xmlns="http://schemas.microsoft.com/office/spreadsheetml/2009/9/main" objectType="CheckBox" fmlaLink="$M$37" lockText="1" noThreeD="1"/>
</file>

<file path=xl/ctrlProps/ctrlProp95.xml><?xml version="1.0" encoding="utf-8"?>
<formControlPr xmlns="http://schemas.microsoft.com/office/spreadsheetml/2009/9/main" objectType="CheckBox" fmlaLink="$S$37" lockText="1" noThreeD="1"/>
</file>

<file path=xl/ctrlProps/ctrlProp96.xml><?xml version="1.0" encoding="utf-8"?>
<formControlPr xmlns="http://schemas.microsoft.com/office/spreadsheetml/2009/9/main" objectType="CheckBox" fmlaLink="$M$38" lockText="1" noThreeD="1"/>
</file>

<file path=xl/ctrlProps/ctrlProp97.xml><?xml version="1.0" encoding="utf-8"?>
<formControlPr xmlns="http://schemas.microsoft.com/office/spreadsheetml/2009/9/main" objectType="CheckBox" fmlaLink="$S$38" lockText="1" noThreeD="1"/>
</file>

<file path=xl/ctrlProps/ctrlProp98.xml><?xml version="1.0" encoding="utf-8"?>
<formControlPr xmlns="http://schemas.microsoft.com/office/spreadsheetml/2009/9/main" objectType="CheckBox" fmlaLink="$M$39" lockText="1" noThreeD="1"/>
</file>

<file path=xl/ctrlProps/ctrlProp99.xml><?xml version="1.0" encoding="utf-8"?>
<formControlPr xmlns="http://schemas.microsoft.com/office/spreadsheetml/2009/9/main" objectType="CheckBox" fmlaLink="$S$3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7</xdr:col>
      <xdr:colOff>0</xdr:colOff>
      <xdr:row>4</xdr:row>
      <xdr:rowOff>133350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50" y="0"/>
          <a:ext cx="1447800" cy="781050"/>
        </a:xfrm>
        <a:prstGeom prst="rect">
          <a:avLst/>
        </a:prstGeom>
        <a:noFill/>
        <a:ln>
          <a:noFill/>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1676400</xdr:colOff>
      <xdr:row>23</xdr:row>
      <xdr:rowOff>19049</xdr:rowOff>
    </xdr:from>
    <xdr:to>
      <xdr:col>3</xdr:col>
      <xdr:colOff>3371849</xdr:colOff>
      <xdr:row>29</xdr:row>
      <xdr:rowOff>104775</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6525" y="10963274"/>
          <a:ext cx="1695449" cy="1066801"/>
        </a:xfrm>
        <a:prstGeom prst="rect">
          <a:avLst/>
        </a:prstGeom>
        <a:noFill/>
        <a:ln>
          <a:noFill/>
        </a:ln>
        <a:effec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xdr:colOff>
      <xdr:row>0</xdr:row>
      <xdr:rowOff>7327</xdr:rowOff>
    </xdr:from>
    <xdr:to>
      <xdr:col>1</xdr:col>
      <xdr:colOff>753696</xdr:colOff>
      <xdr:row>3</xdr:row>
      <xdr:rowOff>0</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7327"/>
          <a:ext cx="1099770" cy="592748"/>
        </a:xfrm>
        <a:prstGeom prst="rect">
          <a:avLst/>
        </a:prstGeom>
        <a:noFill/>
        <a:ln>
          <a:noFill/>
        </a:ln>
        <a:effec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1657350</xdr:colOff>
      <xdr:row>4</xdr:row>
      <xdr:rowOff>200024</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57350" cy="962024"/>
        </a:xfrm>
        <a:prstGeom prst="rect">
          <a:avLst/>
        </a:prstGeom>
        <a:noFill/>
        <a:ln>
          <a:noFill/>
        </a:ln>
        <a:effec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1676400</xdr:colOff>
      <xdr:row>23</xdr:row>
      <xdr:rowOff>19049</xdr:rowOff>
    </xdr:from>
    <xdr:to>
      <xdr:col>3</xdr:col>
      <xdr:colOff>3371849</xdr:colOff>
      <xdr:row>29</xdr:row>
      <xdr:rowOff>104775</xdr:rowOff>
    </xdr:to>
    <xdr:pic>
      <xdr:nvPicPr>
        <xdr:cNvPr id="2" name="Picture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6525" y="10963274"/>
          <a:ext cx="1695449" cy="1066801"/>
        </a:xfrm>
        <a:prstGeom prst="rect">
          <a:avLst/>
        </a:prstGeom>
        <a:noFill/>
        <a:ln>
          <a:noFill/>
        </a:ln>
        <a:effec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xdr:colOff>
      <xdr:row>0</xdr:row>
      <xdr:rowOff>7327</xdr:rowOff>
    </xdr:from>
    <xdr:to>
      <xdr:col>1</xdr:col>
      <xdr:colOff>753696</xdr:colOff>
      <xdr:row>3</xdr:row>
      <xdr:rowOff>0</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7327"/>
          <a:ext cx="1099770" cy="592748"/>
        </a:xfrm>
        <a:prstGeom prst="rect">
          <a:avLst/>
        </a:prstGeom>
        <a:noFill/>
        <a:ln>
          <a:noFill/>
        </a:ln>
        <a:effec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1657350</xdr:colOff>
      <xdr:row>4</xdr:row>
      <xdr:rowOff>200024</xdr:rowOff>
    </xdr:to>
    <xdr:pic>
      <xdr:nvPicPr>
        <xdr:cNvPr id="2" name="Picture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57350" cy="962024"/>
        </a:xfrm>
        <a:prstGeom prst="rect">
          <a:avLst/>
        </a:prstGeom>
        <a:noFill/>
        <a:ln>
          <a:noFill/>
        </a:ln>
        <a:effec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1676400</xdr:colOff>
      <xdr:row>23</xdr:row>
      <xdr:rowOff>19049</xdr:rowOff>
    </xdr:from>
    <xdr:to>
      <xdr:col>3</xdr:col>
      <xdr:colOff>3371849</xdr:colOff>
      <xdr:row>29</xdr:row>
      <xdr:rowOff>104775</xdr:rowOff>
    </xdr:to>
    <xdr:pic>
      <xdr:nvPicPr>
        <xdr:cNvPr id="2" name="Picture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6525" y="10963274"/>
          <a:ext cx="1695449" cy="1066801"/>
        </a:xfrm>
        <a:prstGeom prst="rect">
          <a:avLst/>
        </a:prstGeom>
        <a:noFill/>
        <a:ln>
          <a:noFill/>
        </a:ln>
        <a:effec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841862</xdr:colOff>
      <xdr:row>2</xdr:row>
      <xdr:rowOff>231531</xdr:rowOff>
    </xdr:to>
    <xdr:pic>
      <xdr:nvPicPr>
        <xdr:cNvPr id="3" name="Picture 2">
          <a:extLst>
            <a:ext uri="{FF2B5EF4-FFF2-40B4-BE49-F238E27FC236}">
              <a16:creationId xmlns:a16="http://schemas.microsoft.com/office/drawing/2014/main" id="{00000000-0008-0000-1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94287" cy="593481"/>
        </a:xfrm>
        <a:prstGeom prst="rect">
          <a:avLst/>
        </a:prstGeom>
        <a:noFill/>
        <a:ln>
          <a:noFill/>
        </a:ln>
        <a:effec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845037</xdr:colOff>
      <xdr:row>2</xdr:row>
      <xdr:rowOff>231531</xdr:rowOff>
    </xdr:to>
    <xdr:pic>
      <xdr:nvPicPr>
        <xdr:cNvPr id="3" name="Picture 2">
          <a:extLst>
            <a:ext uri="{FF2B5EF4-FFF2-40B4-BE49-F238E27FC236}">
              <a16:creationId xmlns:a16="http://schemas.microsoft.com/office/drawing/2014/main" id="{00000000-0008-0000-1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94287" cy="593481"/>
        </a:xfrm>
        <a:prstGeom prst="rect">
          <a:avLst/>
        </a:prstGeom>
        <a:noFill/>
        <a:ln>
          <a:noFill/>
        </a:ln>
        <a:effectLst/>
      </xdr:spPr>
    </xdr:pic>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781050</xdr:colOff>
          <xdr:row>12</xdr:row>
          <xdr:rowOff>485775</xdr:rowOff>
        </xdr:from>
        <xdr:to>
          <xdr:col>1</xdr:col>
          <xdr:colOff>228600</xdr:colOff>
          <xdr:row>14</xdr:row>
          <xdr:rowOff>38100</xdr:rowOff>
        </xdr:to>
        <xdr:sp macro="" textlink="">
          <xdr:nvSpPr>
            <xdr:cNvPr id="26625" name="Check Box 1" descr="Monday" hidden="1">
              <a:extLst>
                <a:ext uri="{63B3BB69-23CF-44E3-9099-C40C66FF867C}">
                  <a14:compatExt spid="_x0000_s26625"/>
                </a:ext>
                <a:ext uri="{FF2B5EF4-FFF2-40B4-BE49-F238E27FC236}">
                  <a16:creationId xmlns:a16="http://schemas.microsoft.com/office/drawing/2014/main" id="{00000000-0008-0000-12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Tuesday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12</xdr:row>
          <xdr:rowOff>476250</xdr:rowOff>
        </xdr:from>
        <xdr:to>
          <xdr:col>0</xdr:col>
          <xdr:colOff>762000</xdr:colOff>
          <xdr:row>14</xdr:row>
          <xdr:rowOff>66675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12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Monday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171450</xdr:rowOff>
        </xdr:from>
        <xdr:to>
          <xdr:col>0</xdr:col>
          <xdr:colOff>866775</xdr:colOff>
          <xdr:row>15</xdr:row>
          <xdr:rowOff>76200</xdr:rowOff>
        </xdr:to>
        <xdr:sp macro="" textlink="">
          <xdr:nvSpPr>
            <xdr:cNvPr id="26627" name="Check Box 3" descr="Monday" hidden="1">
              <a:extLst>
                <a:ext uri="{63B3BB69-23CF-44E3-9099-C40C66FF867C}">
                  <a14:compatExt spid="_x0000_s26627"/>
                </a:ext>
                <a:ext uri="{FF2B5EF4-FFF2-40B4-BE49-F238E27FC236}">
                  <a16:creationId xmlns:a16="http://schemas.microsoft.com/office/drawing/2014/main" id="{00000000-0008-0000-12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Wednesday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14</xdr:row>
          <xdr:rowOff>19050</xdr:rowOff>
        </xdr:from>
        <xdr:to>
          <xdr:col>1</xdr:col>
          <xdr:colOff>247650</xdr:colOff>
          <xdr:row>15</xdr:row>
          <xdr:rowOff>95250</xdr:rowOff>
        </xdr:to>
        <xdr:sp macro="" textlink="">
          <xdr:nvSpPr>
            <xdr:cNvPr id="26628" name="Check Box 4" descr="Monday" hidden="1">
              <a:extLst>
                <a:ext uri="{63B3BB69-23CF-44E3-9099-C40C66FF867C}">
                  <a14:compatExt spid="_x0000_s26628"/>
                </a:ext>
                <a:ext uri="{FF2B5EF4-FFF2-40B4-BE49-F238E27FC236}">
                  <a16:creationId xmlns:a16="http://schemas.microsoft.com/office/drawing/2014/main" id="{00000000-0008-0000-12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Thursday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133350</xdr:rowOff>
        </xdr:from>
        <xdr:to>
          <xdr:col>0</xdr:col>
          <xdr:colOff>866775</xdr:colOff>
          <xdr:row>17</xdr:row>
          <xdr:rowOff>38100</xdr:rowOff>
        </xdr:to>
        <xdr:sp macro="" textlink="">
          <xdr:nvSpPr>
            <xdr:cNvPr id="26629" name="Check Box 5" descr="Monday" hidden="1">
              <a:extLst>
                <a:ext uri="{63B3BB69-23CF-44E3-9099-C40C66FF867C}">
                  <a14:compatExt spid="_x0000_s26629"/>
                </a:ext>
                <a:ext uri="{FF2B5EF4-FFF2-40B4-BE49-F238E27FC236}">
                  <a16:creationId xmlns:a16="http://schemas.microsoft.com/office/drawing/2014/main" id="{00000000-0008-0000-12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Friday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762000</xdr:colOff>
          <xdr:row>15</xdr:row>
          <xdr:rowOff>133350</xdr:rowOff>
        </xdr:from>
        <xdr:to>
          <xdr:col>1</xdr:col>
          <xdr:colOff>219075</xdr:colOff>
          <xdr:row>17</xdr:row>
          <xdr:rowOff>57150</xdr:rowOff>
        </xdr:to>
        <xdr:sp macro="" textlink="">
          <xdr:nvSpPr>
            <xdr:cNvPr id="26630" name="Check Box 6" descr="Monday" hidden="1">
              <a:extLst>
                <a:ext uri="{63B3BB69-23CF-44E3-9099-C40C66FF867C}">
                  <a14:compatExt spid="_x0000_s26630"/>
                </a:ext>
                <a:ext uri="{FF2B5EF4-FFF2-40B4-BE49-F238E27FC236}">
                  <a16:creationId xmlns:a16="http://schemas.microsoft.com/office/drawing/2014/main" id="{00000000-0008-0000-12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Saturday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17</xdr:row>
          <xdr:rowOff>66675</xdr:rowOff>
        </xdr:from>
        <xdr:to>
          <xdr:col>0</xdr:col>
          <xdr:colOff>1219200</xdr:colOff>
          <xdr:row>18</xdr:row>
          <xdr:rowOff>152400</xdr:rowOff>
        </xdr:to>
        <xdr:sp macro="" textlink="">
          <xdr:nvSpPr>
            <xdr:cNvPr id="26631" name="Check Box 7" descr="Monday" hidden="1">
              <a:extLst>
                <a:ext uri="{63B3BB69-23CF-44E3-9099-C40C66FF867C}">
                  <a14:compatExt spid="_x0000_s26631"/>
                </a:ext>
                <a:ext uri="{FF2B5EF4-FFF2-40B4-BE49-F238E27FC236}">
                  <a16:creationId xmlns:a16="http://schemas.microsoft.com/office/drawing/2014/main" id="{00000000-0008-0000-12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Sunday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133350</xdr:rowOff>
        </xdr:from>
        <xdr:to>
          <xdr:col>4</xdr:col>
          <xdr:colOff>762000</xdr:colOff>
          <xdr:row>22</xdr:row>
          <xdr:rowOff>57150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12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Wednesday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20</xdr:row>
          <xdr:rowOff>133350</xdr:rowOff>
        </xdr:from>
        <xdr:to>
          <xdr:col>4</xdr:col>
          <xdr:colOff>1409700</xdr:colOff>
          <xdr:row>22</xdr:row>
          <xdr:rowOff>66675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12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Saturday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1504950</xdr:colOff>
          <xdr:row>20</xdr:row>
          <xdr:rowOff>133350</xdr:rowOff>
        </xdr:from>
        <xdr:to>
          <xdr:col>5</xdr:col>
          <xdr:colOff>457200</xdr:colOff>
          <xdr:row>22</xdr:row>
          <xdr:rowOff>66675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12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Sunday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20</xdr:row>
          <xdr:rowOff>142875</xdr:rowOff>
        </xdr:from>
        <xdr:to>
          <xdr:col>7</xdr:col>
          <xdr:colOff>19050</xdr:colOff>
          <xdr:row>22</xdr:row>
          <xdr:rowOff>66675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12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WRAAA Holidays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790575</xdr:colOff>
          <xdr:row>13</xdr:row>
          <xdr:rowOff>19050</xdr:rowOff>
        </xdr:from>
        <xdr:to>
          <xdr:col>5</xdr:col>
          <xdr:colOff>0</xdr:colOff>
          <xdr:row>14</xdr:row>
          <xdr:rowOff>76200</xdr:rowOff>
        </xdr:to>
        <xdr:sp macro="" textlink="">
          <xdr:nvSpPr>
            <xdr:cNvPr id="26636" name="Check Box 12" descr="Monday" hidden="1">
              <a:extLst>
                <a:ext uri="{63B3BB69-23CF-44E3-9099-C40C66FF867C}">
                  <a14:compatExt spid="_x0000_s26636"/>
                </a:ext>
                <a:ext uri="{FF2B5EF4-FFF2-40B4-BE49-F238E27FC236}">
                  <a16:creationId xmlns:a16="http://schemas.microsoft.com/office/drawing/2014/main" id="{00000000-0008-0000-12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Tuesday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0</xdr:rowOff>
        </xdr:from>
        <xdr:to>
          <xdr:col>4</xdr:col>
          <xdr:colOff>781050</xdr:colOff>
          <xdr:row>14</xdr:row>
          <xdr:rowOff>95250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12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Monday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0</xdr:rowOff>
        </xdr:from>
        <xdr:to>
          <xdr:col>4</xdr:col>
          <xdr:colOff>933450</xdr:colOff>
          <xdr:row>16</xdr:row>
          <xdr:rowOff>76200</xdr:rowOff>
        </xdr:to>
        <xdr:sp macro="" textlink="">
          <xdr:nvSpPr>
            <xdr:cNvPr id="26638" name="Check Box 14" descr="Monday" hidden="1">
              <a:extLst>
                <a:ext uri="{63B3BB69-23CF-44E3-9099-C40C66FF867C}">
                  <a14:compatExt spid="_x0000_s26638"/>
                </a:ext>
                <a:ext uri="{FF2B5EF4-FFF2-40B4-BE49-F238E27FC236}">
                  <a16:creationId xmlns:a16="http://schemas.microsoft.com/office/drawing/2014/main" id="{00000000-0008-0000-12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Wednesday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15</xdr:row>
          <xdr:rowOff>19050</xdr:rowOff>
        </xdr:from>
        <xdr:to>
          <xdr:col>5</xdr:col>
          <xdr:colOff>19050</xdr:colOff>
          <xdr:row>16</xdr:row>
          <xdr:rowOff>66675</xdr:rowOff>
        </xdr:to>
        <xdr:sp macro="" textlink="">
          <xdr:nvSpPr>
            <xdr:cNvPr id="26639" name="Check Box 15" descr="Monday" hidden="1">
              <a:extLst>
                <a:ext uri="{63B3BB69-23CF-44E3-9099-C40C66FF867C}">
                  <a14:compatExt spid="_x0000_s26639"/>
                </a:ext>
                <a:ext uri="{FF2B5EF4-FFF2-40B4-BE49-F238E27FC236}">
                  <a16:creationId xmlns:a16="http://schemas.microsoft.com/office/drawing/2014/main" id="{00000000-0008-0000-12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Thursday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95250</xdr:rowOff>
        </xdr:from>
        <xdr:to>
          <xdr:col>4</xdr:col>
          <xdr:colOff>914400</xdr:colOff>
          <xdr:row>18</xdr:row>
          <xdr:rowOff>9525</xdr:rowOff>
        </xdr:to>
        <xdr:sp macro="" textlink="">
          <xdr:nvSpPr>
            <xdr:cNvPr id="26640" name="Check Box 16" descr="Monday" hidden="1">
              <a:extLst>
                <a:ext uri="{63B3BB69-23CF-44E3-9099-C40C66FF867C}">
                  <a14:compatExt spid="_x0000_s26640"/>
                </a:ext>
                <a:ext uri="{FF2B5EF4-FFF2-40B4-BE49-F238E27FC236}">
                  <a16:creationId xmlns:a16="http://schemas.microsoft.com/office/drawing/2014/main" id="{00000000-0008-0000-12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Friday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16</xdr:row>
          <xdr:rowOff>114300</xdr:rowOff>
        </xdr:from>
        <xdr:to>
          <xdr:col>4</xdr:col>
          <xdr:colOff>1657350</xdr:colOff>
          <xdr:row>18</xdr:row>
          <xdr:rowOff>28575</xdr:rowOff>
        </xdr:to>
        <xdr:sp macro="" textlink="">
          <xdr:nvSpPr>
            <xdr:cNvPr id="26641" name="Check Box 17" descr="Monday" hidden="1">
              <a:extLst>
                <a:ext uri="{63B3BB69-23CF-44E3-9099-C40C66FF867C}">
                  <a14:compatExt spid="_x0000_s26641"/>
                </a:ext>
                <a:ext uri="{FF2B5EF4-FFF2-40B4-BE49-F238E27FC236}">
                  <a16:creationId xmlns:a16="http://schemas.microsoft.com/office/drawing/2014/main" id="{00000000-0008-0000-12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Saturday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17</xdr:row>
          <xdr:rowOff>114300</xdr:rowOff>
        </xdr:from>
        <xdr:to>
          <xdr:col>4</xdr:col>
          <xdr:colOff>1323975</xdr:colOff>
          <xdr:row>19</xdr:row>
          <xdr:rowOff>38100</xdr:rowOff>
        </xdr:to>
        <xdr:sp macro="" textlink="">
          <xdr:nvSpPr>
            <xdr:cNvPr id="26642" name="Check Box 18" descr="Monday" hidden="1">
              <a:extLst>
                <a:ext uri="{63B3BB69-23CF-44E3-9099-C40C66FF867C}">
                  <a14:compatExt spid="_x0000_s26642"/>
                </a:ext>
                <a:ext uri="{FF2B5EF4-FFF2-40B4-BE49-F238E27FC236}">
                  <a16:creationId xmlns:a16="http://schemas.microsoft.com/office/drawing/2014/main" id="{00000000-0008-0000-12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Sunday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219075</xdr:rowOff>
        </xdr:from>
        <xdr:to>
          <xdr:col>3</xdr:col>
          <xdr:colOff>66675</xdr:colOff>
          <xdr:row>38</xdr:row>
          <xdr:rowOff>66675</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12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19050</xdr:rowOff>
        </xdr:from>
        <xdr:to>
          <xdr:col>4</xdr:col>
          <xdr:colOff>57150</xdr:colOff>
          <xdr:row>38</xdr:row>
          <xdr:rowOff>66675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12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247650</xdr:rowOff>
        </xdr:from>
        <xdr:to>
          <xdr:col>3</xdr:col>
          <xdr:colOff>76200</xdr:colOff>
          <xdr:row>39</xdr:row>
          <xdr:rowOff>114300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12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19050</xdr:rowOff>
        </xdr:from>
        <xdr:to>
          <xdr:col>4</xdr:col>
          <xdr:colOff>76200</xdr:colOff>
          <xdr:row>39</xdr:row>
          <xdr:rowOff>76200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12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257175</xdr:rowOff>
        </xdr:from>
        <xdr:to>
          <xdr:col>3</xdr:col>
          <xdr:colOff>66675</xdr:colOff>
          <xdr:row>40</xdr:row>
          <xdr:rowOff>114300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12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38100</xdr:rowOff>
        </xdr:from>
        <xdr:to>
          <xdr:col>4</xdr:col>
          <xdr:colOff>57150</xdr:colOff>
          <xdr:row>41</xdr:row>
          <xdr:rowOff>95250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12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0</xdr:rowOff>
        </xdr:from>
        <xdr:to>
          <xdr:col>3</xdr:col>
          <xdr:colOff>66675</xdr:colOff>
          <xdr:row>42</xdr:row>
          <xdr:rowOff>114300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12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0</xdr:rowOff>
        </xdr:from>
        <xdr:to>
          <xdr:col>4</xdr:col>
          <xdr:colOff>66675</xdr:colOff>
          <xdr:row>42</xdr:row>
          <xdr:rowOff>57150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12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247650</xdr:rowOff>
        </xdr:from>
        <xdr:to>
          <xdr:col>3</xdr:col>
          <xdr:colOff>66675</xdr:colOff>
          <xdr:row>43</xdr:row>
          <xdr:rowOff>114300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12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257175</xdr:rowOff>
        </xdr:from>
        <xdr:to>
          <xdr:col>4</xdr:col>
          <xdr:colOff>76200</xdr:colOff>
          <xdr:row>43</xdr:row>
          <xdr:rowOff>57150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12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43</xdr:row>
          <xdr:rowOff>0</xdr:rowOff>
        </xdr:from>
        <xdr:to>
          <xdr:col>3</xdr:col>
          <xdr:colOff>66675</xdr:colOff>
          <xdr:row>44</xdr:row>
          <xdr:rowOff>114300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12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19050</xdr:rowOff>
        </xdr:from>
        <xdr:to>
          <xdr:col>4</xdr:col>
          <xdr:colOff>66675</xdr:colOff>
          <xdr:row>44</xdr:row>
          <xdr:rowOff>66675</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12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19050</xdr:rowOff>
        </xdr:from>
        <xdr:to>
          <xdr:col>4</xdr:col>
          <xdr:colOff>57150</xdr:colOff>
          <xdr:row>45</xdr:row>
          <xdr:rowOff>66675</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12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219075</xdr:rowOff>
        </xdr:from>
        <xdr:to>
          <xdr:col>7</xdr:col>
          <xdr:colOff>66675</xdr:colOff>
          <xdr:row>38</xdr:row>
          <xdr:rowOff>66675</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12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19050</xdr:rowOff>
        </xdr:from>
        <xdr:to>
          <xdr:col>8</xdr:col>
          <xdr:colOff>57150</xdr:colOff>
          <xdr:row>38</xdr:row>
          <xdr:rowOff>66675</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12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247650</xdr:rowOff>
        </xdr:from>
        <xdr:to>
          <xdr:col>7</xdr:col>
          <xdr:colOff>57150</xdr:colOff>
          <xdr:row>39</xdr:row>
          <xdr:rowOff>114300</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12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19050</xdr:rowOff>
        </xdr:from>
        <xdr:to>
          <xdr:col>8</xdr:col>
          <xdr:colOff>38100</xdr:colOff>
          <xdr:row>39</xdr:row>
          <xdr:rowOff>66675</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12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257175</xdr:rowOff>
        </xdr:from>
        <xdr:to>
          <xdr:col>7</xdr:col>
          <xdr:colOff>66675</xdr:colOff>
          <xdr:row>40</xdr:row>
          <xdr:rowOff>114300</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12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39</xdr:row>
          <xdr:rowOff>19050</xdr:rowOff>
        </xdr:from>
        <xdr:to>
          <xdr:col>8</xdr:col>
          <xdr:colOff>38100</xdr:colOff>
          <xdr:row>40</xdr:row>
          <xdr:rowOff>66675</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12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40</xdr:row>
          <xdr:rowOff>0</xdr:rowOff>
        </xdr:from>
        <xdr:to>
          <xdr:col>8</xdr:col>
          <xdr:colOff>57150</xdr:colOff>
          <xdr:row>41</xdr:row>
          <xdr:rowOff>57150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12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0</xdr:rowOff>
        </xdr:from>
        <xdr:to>
          <xdr:col>7</xdr:col>
          <xdr:colOff>66675</xdr:colOff>
          <xdr:row>42</xdr:row>
          <xdr:rowOff>114300</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12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0</xdr:rowOff>
        </xdr:from>
        <xdr:to>
          <xdr:col>8</xdr:col>
          <xdr:colOff>57150</xdr:colOff>
          <xdr:row>42</xdr:row>
          <xdr:rowOff>57150</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12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247650</xdr:rowOff>
        </xdr:from>
        <xdr:to>
          <xdr:col>7</xdr:col>
          <xdr:colOff>57150</xdr:colOff>
          <xdr:row>43</xdr:row>
          <xdr:rowOff>114300</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12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0</xdr:rowOff>
        </xdr:from>
        <xdr:to>
          <xdr:col>8</xdr:col>
          <xdr:colOff>57150</xdr:colOff>
          <xdr:row>43</xdr:row>
          <xdr:rowOff>57150</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00000000-0008-0000-12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257175</xdr:rowOff>
        </xdr:from>
        <xdr:to>
          <xdr:col>7</xdr:col>
          <xdr:colOff>57150</xdr:colOff>
          <xdr:row>44</xdr:row>
          <xdr:rowOff>114300</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0000000-0008-0000-12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43</xdr:row>
          <xdr:rowOff>0</xdr:rowOff>
        </xdr:from>
        <xdr:to>
          <xdr:col>8</xdr:col>
          <xdr:colOff>57150</xdr:colOff>
          <xdr:row>44</xdr:row>
          <xdr:rowOff>57150</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00000000-0008-0000-12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247650</xdr:rowOff>
        </xdr:from>
        <xdr:to>
          <xdr:col>7</xdr:col>
          <xdr:colOff>66675</xdr:colOff>
          <xdr:row>45</xdr:row>
          <xdr:rowOff>114300</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00000000-0008-0000-12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44</xdr:row>
          <xdr:rowOff>19050</xdr:rowOff>
        </xdr:from>
        <xdr:to>
          <xdr:col>8</xdr:col>
          <xdr:colOff>57150</xdr:colOff>
          <xdr:row>45</xdr:row>
          <xdr:rowOff>66675</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12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247650</xdr:rowOff>
        </xdr:from>
        <xdr:to>
          <xdr:col>7</xdr:col>
          <xdr:colOff>66675</xdr:colOff>
          <xdr:row>46</xdr:row>
          <xdr:rowOff>114300</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12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44</xdr:row>
          <xdr:rowOff>257175</xdr:rowOff>
        </xdr:from>
        <xdr:to>
          <xdr:col>8</xdr:col>
          <xdr:colOff>57150</xdr:colOff>
          <xdr:row>46</xdr:row>
          <xdr:rowOff>57150</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00000000-0008-0000-12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45</xdr:row>
          <xdr:rowOff>247650</xdr:rowOff>
        </xdr:from>
        <xdr:to>
          <xdr:col>7</xdr:col>
          <xdr:colOff>57150</xdr:colOff>
          <xdr:row>47</xdr:row>
          <xdr:rowOff>47625</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00000000-0008-0000-12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46</xdr:row>
          <xdr:rowOff>0</xdr:rowOff>
        </xdr:from>
        <xdr:to>
          <xdr:col>8</xdr:col>
          <xdr:colOff>57150</xdr:colOff>
          <xdr:row>46</xdr:row>
          <xdr:rowOff>323850</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12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66675</xdr:rowOff>
        </xdr:from>
        <xdr:to>
          <xdr:col>5</xdr:col>
          <xdr:colOff>600075</xdr:colOff>
          <xdr:row>9</xdr:row>
          <xdr:rowOff>133350</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00000000-0008-0000-12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790575</xdr:colOff>
          <xdr:row>8</xdr:row>
          <xdr:rowOff>57150</xdr:rowOff>
        </xdr:from>
        <xdr:to>
          <xdr:col>6</xdr:col>
          <xdr:colOff>95250</xdr:colOff>
          <xdr:row>9</xdr:row>
          <xdr:rowOff>114300</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12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40</xdr:row>
          <xdr:rowOff>19050</xdr:rowOff>
        </xdr:from>
        <xdr:to>
          <xdr:col>3</xdr:col>
          <xdr:colOff>76200</xdr:colOff>
          <xdr:row>41</xdr:row>
          <xdr:rowOff>133350</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12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66675</xdr:rowOff>
        </xdr:from>
        <xdr:to>
          <xdr:col>5</xdr:col>
          <xdr:colOff>600075</xdr:colOff>
          <xdr:row>9</xdr:row>
          <xdr:rowOff>133350</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12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790575</xdr:colOff>
          <xdr:row>8</xdr:row>
          <xdr:rowOff>57150</xdr:rowOff>
        </xdr:from>
        <xdr:to>
          <xdr:col>6</xdr:col>
          <xdr:colOff>95250</xdr:colOff>
          <xdr:row>9</xdr:row>
          <xdr:rowOff>114300</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12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0</xdr:rowOff>
        </xdr:from>
        <xdr:to>
          <xdr:col>4</xdr:col>
          <xdr:colOff>57150</xdr:colOff>
          <xdr:row>40</xdr:row>
          <xdr:rowOff>57150</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12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44</xdr:row>
          <xdr:rowOff>0</xdr:rowOff>
        </xdr:from>
        <xdr:to>
          <xdr:col>3</xdr:col>
          <xdr:colOff>57150</xdr:colOff>
          <xdr:row>45</xdr:row>
          <xdr:rowOff>114300</xdr:rowOff>
        </xdr:to>
        <xdr:sp macro="" textlink="">
          <xdr:nvSpPr>
            <xdr:cNvPr id="26681" name="Check Box 57" hidden="1">
              <a:extLst>
                <a:ext uri="{63B3BB69-23CF-44E3-9099-C40C66FF867C}">
                  <a14:compatExt spid="_x0000_s26681"/>
                </a:ext>
                <a:ext uri="{FF2B5EF4-FFF2-40B4-BE49-F238E27FC236}">
                  <a16:creationId xmlns:a16="http://schemas.microsoft.com/office/drawing/2014/main" id="{00000000-0008-0000-12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44</xdr:row>
          <xdr:rowOff>257175</xdr:rowOff>
        </xdr:from>
        <xdr:to>
          <xdr:col>3</xdr:col>
          <xdr:colOff>57150</xdr:colOff>
          <xdr:row>46</xdr:row>
          <xdr:rowOff>114300</xdr:rowOff>
        </xdr:to>
        <xdr:sp macro="" textlink="">
          <xdr:nvSpPr>
            <xdr:cNvPr id="26682" name="Check Box 58" hidden="1">
              <a:extLst>
                <a:ext uri="{63B3BB69-23CF-44E3-9099-C40C66FF867C}">
                  <a14:compatExt spid="_x0000_s26682"/>
                </a:ext>
                <a:ext uri="{FF2B5EF4-FFF2-40B4-BE49-F238E27FC236}">
                  <a16:creationId xmlns:a16="http://schemas.microsoft.com/office/drawing/2014/main" id="{00000000-0008-0000-1200-00003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45</xdr:row>
          <xdr:rowOff>247650</xdr:rowOff>
        </xdr:from>
        <xdr:to>
          <xdr:col>3</xdr:col>
          <xdr:colOff>66675</xdr:colOff>
          <xdr:row>47</xdr:row>
          <xdr:rowOff>47625</xdr:rowOff>
        </xdr:to>
        <xdr:sp macro="" textlink="">
          <xdr:nvSpPr>
            <xdr:cNvPr id="26683" name="Check Box 59" hidden="1">
              <a:extLst>
                <a:ext uri="{63B3BB69-23CF-44E3-9099-C40C66FF867C}">
                  <a14:compatExt spid="_x0000_s26683"/>
                </a:ext>
                <a:ext uri="{FF2B5EF4-FFF2-40B4-BE49-F238E27FC236}">
                  <a16:creationId xmlns:a16="http://schemas.microsoft.com/office/drawing/2014/main" id="{00000000-0008-0000-12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45</xdr:row>
          <xdr:rowOff>28575</xdr:rowOff>
        </xdr:from>
        <xdr:to>
          <xdr:col>4</xdr:col>
          <xdr:colOff>76200</xdr:colOff>
          <xdr:row>46</xdr:row>
          <xdr:rowOff>95250</xdr:rowOff>
        </xdr:to>
        <xdr:sp macro="" textlink="">
          <xdr:nvSpPr>
            <xdr:cNvPr id="26684" name="Check Box 60" hidden="1">
              <a:extLst>
                <a:ext uri="{63B3BB69-23CF-44E3-9099-C40C66FF867C}">
                  <a14:compatExt spid="_x0000_s26684"/>
                </a:ext>
                <a:ext uri="{FF2B5EF4-FFF2-40B4-BE49-F238E27FC236}">
                  <a16:creationId xmlns:a16="http://schemas.microsoft.com/office/drawing/2014/main" id="{00000000-0008-0000-12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19050</xdr:rowOff>
        </xdr:from>
        <xdr:to>
          <xdr:col>4</xdr:col>
          <xdr:colOff>66675</xdr:colOff>
          <xdr:row>47</xdr:row>
          <xdr:rowOff>19050</xdr:rowOff>
        </xdr:to>
        <xdr:sp macro="" textlink="">
          <xdr:nvSpPr>
            <xdr:cNvPr id="26685" name="Check Box 61" hidden="1">
              <a:extLst>
                <a:ext uri="{63B3BB69-23CF-44E3-9099-C40C66FF867C}">
                  <a14:compatExt spid="_x0000_s26685"/>
                </a:ext>
                <a:ext uri="{FF2B5EF4-FFF2-40B4-BE49-F238E27FC236}">
                  <a16:creationId xmlns:a16="http://schemas.microsoft.com/office/drawing/2014/main" id="{00000000-0008-0000-1200-00003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0</xdr:rowOff>
        </xdr:from>
        <xdr:to>
          <xdr:col>7</xdr:col>
          <xdr:colOff>57150</xdr:colOff>
          <xdr:row>41</xdr:row>
          <xdr:rowOff>114300</xdr:rowOff>
        </xdr:to>
        <xdr:sp macro="" textlink="">
          <xdr:nvSpPr>
            <xdr:cNvPr id="26686" name="Check Box 62" hidden="1">
              <a:extLst>
                <a:ext uri="{63B3BB69-23CF-44E3-9099-C40C66FF867C}">
                  <a14:compatExt spid="_x0000_s26686"/>
                </a:ext>
                <a:ext uri="{FF2B5EF4-FFF2-40B4-BE49-F238E27FC236}">
                  <a16:creationId xmlns:a16="http://schemas.microsoft.com/office/drawing/2014/main" id="{00000000-0008-0000-1200-00003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123825</xdr:colOff>
      <xdr:row>19</xdr:row>
      <xdr:rowOff>85726</xdr:rowOff>
    </xdr:from>
    <xdr:to>
      <xdr:col>0</xdr:col>
      <xdr:colOff>1228725</xdr:colOff>
      <xdr:row>22</xdr:row>
      <xdr:rowOff>171450</xdr:rowOff>
    </xdr:to>
    <xdr:pic>
      <xdr:nvPicPr>
        <xdr:cNvPr id="67" name="Picture 66">
          <a:extLst>
            <a:ext uri="{FF2B5EF4-FFF2-40B4-BE49-F238E27FC236}">
              <a16:creationId xmlns:a16="http://schemas.microsoft.com/office/drawing/2014/main" id="{00000000-0008-0000-1200-00004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4429126"/>
          <a:ext cx="1104900" cy="638174"/>
        </a:xfrm>
        <a:prstGeom prst="rect">
          <a:avLst/>
        </a:prstGeom>
        <a:no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7327</xdr:rowOff>
    </xdr:from>
    <xdr:to>
      <xdr:col>1</xdr:col>
      <xdr:colOff>753696</xdr:colOff>
      <xdr:row>3</xdr:row>
      <xdr:rowOff>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7327"/>
          <a:ext cx="1099037" cy="593481"/>
        </a:xfrm>
        <a:prstGeom prst="rect">
          <a:avLst/>
        </a:prstGeom>
        <a:noFill/>
        <a:ln>
          <a:noFill/>
        </a:ln>
        <a:effectLst/>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781050</xdr:colOff>
          <xdr:row>12</xdr:row>
          <xdr:rowOff>485775</xdr:rowOff>
        </xdr:from>
        <xdr:to>
          <xdr:col>1</xdr:col>
          <xdr:colOff>228600</xdr:colOff>
          <xdr:row>14</xdr:row>
          <xdr:rowOff>38100</xdr:rowOff>
        </xdr:to>
        <xdr:sp macro="" textlink="">
          <xdr:nvSpPr>
            <xdr:cNvPr id="27649" name="Check Box 1" descr="Monday" hidden="1">
              <a:extLst>
                <a:ext uri="{63B3BB69-23CF-44E3-9099-C40C66FF867C}">
                  <a14:compatExt spid="_x0000_s27649"/>
                </a:ext>
                <a:ext uri="{FF2B5EF4-FFF2-40B4-BE49-F238E27FC236}">
                  <a16:creationId xmlns:a16="http://schemas.microsoft.com/office/drawing/2014/main" id="{00000000-0008-0000-1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Tuesday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12</xdr:row>
          <xdr:rowOff>476250</xdr:rowOff>
        </xdr:from>
        <xdr:to>
          <xdr:col>0</xdr:col>
          <xdr:colOff>762000</xdr:colOff>
          <xdr:row>14</xdr:row>
          <xdr:rowOff>66675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1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Monday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171450</xdr:rowOff>
        </xdr:from>
        <xdr:to>
          <xdr:col>0</xdr:col>
          <xdr:colOff>866775</xdr:colOff>
          <xdr:row>15</xdr:row>
          <xdr:rowOff>76200</xdr:rowOff>
        </xdr:to>
        <xdr:sp macro="" textlink="">
          <xdr:nvSpPr>
            <xdr:cNvPr id="27651" name="Check Box 3" descr="Monday" hidden="1">
              <a:extLst>
                <a:ext uri="{63B3BB69-23CF-44E3-9099-C40C66FF867C}">
                  <a14:compatExt spid="_x0000_s27651"/>
                </a:ext>
                <a:ext uri="{FF2B5EF4-FFF2-40B4-BE49-F238E27FC236}">
                  <a16:creationId xmlns:a16="http://schemas.microsoft.com/office/drawing/2014/main" id="{00000000-0008-0000-1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Wednesday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14</xdr:row>
          <xdr:rowOff>19050</xdr:rowOff>
        </xdr:from>
        <xdr:to>
          <xdr:col>1</xdr:col>
          <xdr:colOff>247650</xdr:colOff>
          <xdr:row>15</xdr:row>
          <xdr:rowOff>95250</xdr:rowOff>
        </xdr:to>
        <xdr:sp macro="" textlink="">
          <xdr:nvSpPr>
            <xdr:cNvPr id="27652" name="Check Box 4" descr="Monday" hidden="1">
              <a:extLst>
                <a:ext uri="{63B3BB69-23CF-44E3-9099-C40C66FF867C}">
                  <a14:compatExt spid="_x0000_s27652"/>
                </a:ext>
                <a:ext uri="{FF2B5EF4-FFF2-40B4-BE49-F238E27FC236}">
                  <a16:creationId xmlns:a16="http://schemas.microsoft.com/office/drawing/2014/main" id="{00000000-0008-0000-1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Thursday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133350</xdr:rowOff>
        </xdr:from>
        <xdr:to>
          <xdr:col>0</xdr:col>
          <xdr:colOff>866775</xdr:colOff>
          <xdr:row>17</xdr:row>
          <xdr:rowOff>38100</xdr:rowOff>
        </xdr:to>
        <xdr:sp macro="" textlink="">
          <xdr:nvSpPr>
            <xdr:cNvPr id="27653" name="Check Box 5" descr="Monday" hidden="1">
              <a:extLst>
                <a:ext uri="{63B3BB69-23CF-44E3-9099-C40C66FF867C}">
                  <a14:compatExt spid="_x0000_s27653"/>
                </a:ext>
                <a:ext uri="{FF2B5EF4-FFF2-40B4-BE49-F238E27FC236}">
                  <a16:creationId xmlns:a16="http://schemas.microsoft.com/office/drawing/2014/main" id="{00000000-0008-0000-13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Friday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762000</xdr:colOff>
          <xdr:row>15</xdr:row>
          <xdr:rowOff>133350</xdr:rowOff>
        </xdr:from>
        <xdr:to>
          <xdr:col>1</xdr:col>
          <xdr:colOff>219075</xdr:colOff>
          <xdr:row>17</xdr:row>
          <xdr:rowOff>57150</xdr:rowOff>
        </xdr:to>
        <xdr:sp macro="" textlink="">
          <xdr:nvSpPr>
            <xdr:cNvPr id="27654" name="Check Box 6" descr="Monday" hidden="1">
              <a:extLst>
                <a:ext uri="{63B3BB69-23CF-44E3-9099-C40C66FF867C}">
                  <a14:compatExt spid="_x0000_s27654"/>
                </a:ext>
                <a:ext uri="{FF2B5EF4-FFF2-40B4-BE49-F238E27FC236}">
                  <a16:creationId xmlns:a16="http://schemas.microsoft.com/office/drawing/2014/main" id="{00000000-0008-0000-13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Saturday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17</xdr:row>
          <xdr:rowOff>66675</xdr:rowOff>
        </xdr:from>
        <xdr:to>
          <xdr:col>0</xdr:col>
          <xdr:colOff>1219200</xdr:colOff>
          <xdr:row>18</xdr:row>
          <xdr:rowOff>152400</xdr:rowOff>
        </xdr:to>
        <xdr:sp macro="" textlink="">
          <xdr:nvSpPr>
            <xdr:cNvPr id="27655" name="Check Box 7" descr="Monday" hidden="1">
              <a:extLst>
                <a:ext uri="{63B3BB69-23CF-44E3-9099-C40C66FF867C}">
                  <a14:compatExt spid="_x0000_s27655"/>
                </a:ext>
                <a:ext uri="{FF2B5EF4-FFF2-40B4-BE49-F238E27FC236}">
                  <a16:creationId xmlns:a16="http://schemas.microsoft.com/office/drawing/2014/main" id="{00000000-0008-0000-13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Sunday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133350</xdr:rowOff>
        </xdr:from>
        <xdr:to>
          <xdr:col>4</xdr:col>
          <xdr:colOff>762000</xdr:colOff>
          <xdr:row>22</xdr:row>
          <xdr:rowOff>57150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13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Wednesday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20</xdr:row>
          <xdr:rowOff>133350</xdr:rowOff>
        </xdr:from>
        <xdr:to>
          <xdr:col>4</xdr:col>
          <xdr:colOff>1409700</xdr:colOff>
          <xdr:row>22</xdr:row>
          <xdr:rowOff>66675</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13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Saturday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1504950</xdr:colOff>
          <xdr:row>20</xdr:row>
          <xdr:rowOff>133350</xdr:rowOff>
        </xdr:from>
        <xdr:to>
          <xdr:col>5</xdr:col>
          <xdr:colOff>457200</xdr:colOff>
          <xdr:row>22</xdr:row>
          <xdr:rowOff>66675</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13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Sunday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20</xdr:row>
          <xdr:rowOff>142875</xdr:rowOff>
        </xdr:from>
        <xdr:to>
          <xdr:col>7</xdr:col>
          <xdr:colOff>19050</xdr:colOff>
          <xdr:row>22</xdr:row>
          <xdr:rowOff>66675</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13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WRAAA Holidays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12</xdr:row>
          <xdr:rowOff>771525</xdr:rowOff>
        </xdr:from>
        <xdr:to>
          <xdr:col>4</xdr:col>
          <xdr:colOff>1638300</xdr:colOff>
          <xdr:row>14</xdr:row>
          <xdr:rowOff>0</xdr:rowOff>
        </xdr:to>
        <xdr:sp macro="" textlink="">
          <xdr:nvSpPr>
            <xdr:cNvPr id="27660" name="Check Box 12" descr="Monday" hidden="1">
              <a:extLst>
                <a:ext uri="{63B3BB69-23CF-44E3-9099-C40C66FF867C}">
                  <a14:compatExt spid="_x0000_s27660"/>
                </a:ext>
                <a:ext uri="{FF2B5EF4-FFF2-40B4-BE49-F238E27FC236}">
                  <a16:creationId xmlns:a16="http://schemas.microsoft.com/office/drawing/2014/main" id="{00000000-0008-0000-13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Tuesday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590550</xdr:rowOff>
        </xdr:from>
        <xdr:to>
          <xdr:col>4</xdr:col>
          <xdr:colOff>790575</xdr:colOff>
          <xdr:row>15</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13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Monday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47625</xdr:rowOff>
        </xdr:from>
        <xdr:to>
          <xdr:col>4</xdr:col>
          <xdr:colOff>942975</xdr:colOff>
          <xdr:row>15</xdr:row>
          <xdr:rowOff>161925</xdr:rowOff>
        </xdr:to>
        <xdr:sp macro="" textlink="">
          <xdr:nvSpPr>
            <xdr:cNvPr id="27662" name="Check Box 14" descr="Monday" hidden="1">
              <a:extLst>
                <a:ext uri="{63B3BB69-23CF-44E3-9099-C40C66FF867C}">
                  <a14:compatExt spid="_x0000_s27662"/>
                </a:ext>
                <a:ext uri="{FF2B5EF4-FFF2-40B4-BE49-F238E27FC236}">
                  <a16:creationId xmlns:a16="http://schemas.microsoft.com/office/drawing/2014/main" id="{00000000-0008-0000-13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Wednesday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790575</xdr:colOff>
          <xdr:row>14</xdr:row>
          <xdr:rowOff>57150</xdr:rowOff>
        </xdr:from>
        <xdr:to>
          <xdr:col>5</xdr:col>
          <xdr:colOff>9525</xdr:colOff>
          <xdr:row>15</xdr:row>
          <xdr:rowOff>142875</xdr:rowOff>
        </xdr:to>
        <xdr:sp macro="" textlink="">
          <xdr:nvSpPr>
            <xdr:cNvPr id="27663" name="Check Box 15" descr="Monday" hidden="1">
              <a:extLst>
                <a:ext uri="{63B3BB69-23CF-44E3-9099-C40C66FF867C}">
                  <a14:compatExt spid="_x0000_s27663"/>
                </a:ext>
                <a:ext uri="{FF2B5EF4-FFF2-40B4-BE49-F238E27FC236}">
                  <a16:creationId xmlns:a16="http://schemas.microsoft.com/office/drawing/2014/main" id="{00000000-0008-0000-13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Thursday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9525</xdr:rowOff>
        </xdr:from>
        <xdr:to>
          <xdr:col>4</xdr:col>
          <xdr:colOff>923925</xdr:colOff>
          <xdr:row>17</xdr:row>
          <xdr:rowOff>104775</xdr:rowOff>
        </xdr:to>
        <xdr:sp macro="" textlink="">
          <xdr:nvSpPr>
            <xdr:cNvPr id="27664" name="Check Box 16" descr="Monday" hidden="1">
              <a:extLst>
                <a:ext uri="{63B3BB69-23CF-44E3-9099-C40C66FF867C}">
                  <a14:compatExt spid="_x0000_s27664"/>
                </a:ext>
                <a:ext uri="{FF2B5EF4-FFF2-40B4-BE49-F238E27FC236}">
                  <a16:creationId xmlns:a16="http://schemas.microsoft.com/office/drawing/2014/main" id="{00000000-0008-0000-13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Friday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16</xdr:row>
          <xdr:rowOff>0</xdr:rowOff>
        </xdr:from>
        <xdr:to>
          <xdr:col>5</xdr:col>
          <xdr:colOff>19050</xdr:colOff>
          <xdr:row>17</xdr:row>
          <xdr:rowOff>95250</xdr:rowOff>
        </xdr:to>
        <xdr:sp macro="" textlink="">
          <xdr:nvSpPr>
            <xdr:cNvPr id="27665" name="Check Box 17" descr="Monday" hidden="1">
              <a:extLst>
                <a:ext uri="{63B3BB69-23CF-44E3-9099-C40C66FF867C}">
                  <a14:compatExt spid="_x0000_s27665"/>
                </a:ext>
                <a:ext uri="{FF2B5EF4-FFF2-40B4-BE49-F238E27FC236}">
                  <a16:creationId xmlns:a16="http://schemas.microsoft.com/office/drawing/2014/main" id="{00000000-0008-0000-13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Saturday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28575</xdr:rowOff>
        </xdr:from>
        <xdr:to>
          <xdr:col>4</xdr:col>
          <xdr:colOff>1314450</xdr:colOff>
          <xdr:row>18</xdr:row>
          <xdr:rowOff>180975</xdr:rowOff>
        </xdr:to>
        <xdr:sp macro="" textlink="">
          <xdr:nvSpPr>
            <xdr:cNvPr id="27666" name="Check Box 18" descr="Monday" hidden="1">
              <a:extLst>
                <a:ext uri="{63B3BB69-23CF-44E3-9099-C40C66FF867C}">
                  <a14:compatExt spid="_x0000_s27666"/>
                </a:ext>
                <a:ext uri="{FF2B5EF4-FFF2-40B4-BE49-F238E27FC236}">
                  <a16:creationId xmlns:a16="http://schemas.microsoft.com/office/drawing/2014/main" id="{00000000-0008-0000-13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Sunday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219075</xdr:rowOff>
        </xdr:from>
        <xdr:to>
          <xdr:col>3</xdr:col>
          <xdr:colOff>66675</xdr:colOff>
          <xdr:row>38</xdr:row>
          <xdr:rowOff>95250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13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19050</xdr:rowOff>
        </xdr:from>
        <xdr:to>
          <xdr:col>4</xdr:col>
          <xdr:colOff>57150</xdr:colOff>
          <xdr:row>38</xdr:row>
          <xdr:rowOff>66675</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13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247650</xdr:rowOff>
        </xdr:from>
        <xdr:to>
          <xdr:col>3</xdr:col>
          <xdr:colOff>76200</xdr:colOff>
          <xdr:row>39</xdr:row>
          <xdr:rowOff>114300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13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19050</xdr:rowOff>
        </xdr:from>
        <xdr:to>
          <xdr:col>4</xdr:col>
          <xdr:colOff>76200</xdr:colOff>
          <xdr:row>39</xdr:row>
          <xdr:rowOff>76200</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13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257175</xdr:rowOff>
        </xdr:from>
        <xdr:to>
          <xdr:col>3</xdr:col>
          <xdr:colOff>66675</xdr:colOff>
          <xdr:row>40</xdr:row>
          <xdr:rowOff>114300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13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38100</xdr:rowOff>
        </xdr:from>
        <xdr:to>
          <xdr:col>4</xdr:col>
          <xdr:colOff>57150</xdr:colOff>
          <xdr:row>41</xdr:row>
          <xdr:rowOff>66675</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13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0</xdr:rowOff>
        </xdr:from>
        <xdr:to>
          <xdr:col>3</xdr:col>
          <xdr:colOff>66675</xdr:colOff>
          <xdr:row>42</xdr:row>
          <xdr:rowOff>114300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13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0</xdr:rowOff>
        </xdr:from>
        <xdr:to>
          <xdr:col>4</xdr:col>
          <xdr:colOff>66675</xdr:colOff>
          <xdr:row>42</xdr:row>
          <xdr:rowOff>57150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13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247650</xdr:rowOff>
        </xdr:from>
        <xdr:to>
          <xdr:col>3</xdr:col>
          <xdr:colOff>66675</xdr:colOff>
          <xdr:row>43</xdr:row>
          <xdr:rowOff>114300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13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257175</xdr:rowOff>
        </xdr:from>
        <xdr:to>
          <xdr:col>4</xdr:col>
          <xdr:colOff>76200</xdr:colOff>
          <xdr:row>43</xdr:row>
          <xdr:rowOff>57150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13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43</xdr:row>
          <xdr:rowOff>0</xdr:rowOff>
        </xdr:from>
        <xdr:to>
          <xdr:col>3</xdr:col>
          <xdr:colOff>66675</xdr:colOff>
          <xdr:row>44</xdr:row>
          <xdr:rowOff>114300</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13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19050</xdr:rowOff>
        </xdr:from>
        <xdr:to>
          <xdr:col>4</xdr:col>
          <xdr:colOff>66675</xdr:colOff>
          <xdr:row>44</xdr:row>
          <xdr:rowOff>66675</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13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19050</xdr:rowOff>
        </xdr:from>
        <xdr:to>
          <xdr:col>4</xdr:col>
          <xdr:colOff>57150</xdr:colOff>
          <xdr:row>45</xdr:row>
          <xdr:rowOff>66675</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13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7</xdr:col>
          <xdr:colOff>66675</xdr:colOff>
          <xdr:row>38</xdr:row>
          <xdr:rowOff>114300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13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19050</xdr:rowOff>
        </xdr:from>
        <xdr:to>
          <xdr:col>8</xdr:col>
          <xdr:colOff>57150</xdr:colOff>
          <xdr:row>38</xdr:row>
          <xdr:rowOff>66675</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13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247650</xdr:rowOff>
        </xdr:from>
        <xdr:to>
          <xdr:col>7</xdr:col>
          <xdr:colOff>57150</xdr:colOff>
          <xdr:row>39</xdr:row>
          <xdr:rowOff>114300</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13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19050</xdr:rowOff>
        </xdr:from>
        <xdr:to>
          <xdr:col>8</xdr:col>
          <xdr:colOff>38100</xdr:colOff>
          <xdr:row>39</xdr:row>
          <xdr:rowOff>66675</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13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257175</xdr:rowOff>
        </xdr:from>
        <xdr:to>
          <xdr:col>7</xdr:col>
          <xdr:colOff>66675</xdr:colOff>
          <xdr:row>40</xdr:row>
          <xdr:rowOff>114300</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13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39</xdr:row>
          <xdr:rowOff>19050</xdr:rowOff>
        </xdr:from>
        <xdr:to>
          <xdr:col>8</xdr:col>
          <xdr:colOff>38100</xdr:colOff>
          <xdr:row>40</xdr:row>
          <xdr:rowOff>66675</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13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40</xdr:row>
          <xdr:rowOff>0</xdr:rowOff>
        </xdr:from>
        <xdr:to>
          <xdr:col>8</xdr:col>
          <xdr:colOff>57150</xdr:colOff>
          <xdr:row>41</xdr:row>
          <xdr:rowOff>28575</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00000000-0008-0000-13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0</xdr:rowOff>
        </xdr:from>
        <xdr:to>
          <xdr:col>7</xdr:col>
          <xdr:colOff>66675</xdr:colOff>
          <xdr:row>42</xdr:row>
          <xdr:rowOff>114300</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13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0</xdr:rowOff>
        </xdr:from>
        <xdr:to>
          <xdr:col>8</xdr:col>
          <xdr:colOff>57150</xdr:colOff>
          <xdr:row>42</xdr:row>
          <xdr:rowOff>57150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13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247650</xdr:rowOff>
        </xdr:from>
        <xdr:to>
          <xdr:col>7</xdr:col>
          <xdr:colOff>57150</xdr:colOff>
          <xdr:row>43</xdr:row>
          <xdr:rowOff>114300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13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0</xdr:rowOff>
        </xdr:from>
        <xdr:to>
          <xdr:col>8</xdr:col>
          <xdr:colOff>57150</xdr:colOff>
          <xdr:row>43</xdr:row>
          <xdr:rowOff>57150</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13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257175</xdr:rowOff>
        </xdr:from>
        <xdr:to>
          <xdr:col>7</xdr:col>
          <xdr:colOff>57150</xdr:colOff>
          <xdr:row>44</xdr:row>
          <xdr:rowOff>114300</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13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43</xdr:row>
          <xdr:rowOff>0</xdr:rowOff>
        </xdr:from>
        <xdr:to>
          <xdr:col>8</xdr:col>
          <xdr:colOff>57150</xdr:colOff>
          <xdr:row>44</xdr:row>
          <xdr:rowOff>57150</xdr:rowOff>
        </xdr:to>
        <xdr:sp macro="" textlink="">
          <xdr:nvSpPr>
            <xdr:cNvPr id="27692" name="Check Box 44" hidden="1">
              <a:extLst>
                <a:ext uri="{63B3BB69-23CF-44E3-9099-C40C66FF867C}">
                  <a14:compatExt spid="_x0000_s27692"/>
                </a:ext>
                <a:ext uri="{FF2B5EF4-FFF2-40B4-BE49-F238E27FC236}">
                  <a16:creationId xmlns:a16="http://schemas.microsoft.com/office/drawing/2014/main" id="{00000000-0008-0000-13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247650</xdr:rowOff>
        </xdr:from>
        <xdr:to>
          <xdr:col>7</xdr:col>
          <xdr:colOff>66675</xdr:colOff>
          <xdr:row>45</xdr:row>
          <xdr:rowOff>114300</xdr:rowOff>
        </xdr:to>
        <xdr:sp macro="" textlink="">
          <xdr:nvSpPr>
            <xdr:cNvPr id="27693" name="Check Box 45" hidden="1">
              <a:extLst>
                <a:ext uri="{63B3BB69-23CF-44E3-9099-C40C66FF867C}">
                  <a14:compatExt spid="_x0000_s27693"/>
                </a:ext>
                <a:ext uri="{FF2B5EF4-FFF2-40B4-BE49-F238E27FC236}">
                  <a16:creationId xmlns:a16="http://schemas.microsoft.com/office/drawing/2014/main" id="{00000000-0008-0000-13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44</xdr:row>
          <xdr:rowOff>19050</xdr:rowOff>
        </xdr:from>
        <xdr:to>
          <xdr:col>8</xdr:col>
          <xdr:colOff>57150</xdr:colOff>
          <xdr:row>45</xdr:row>
          <xdr:rowOff>66675</xdr:rowOff>
        </xdr:to>
        <xdr:sp macro="" textlink="">
          <xdr:nvSpPr>
            <xdr:cNvPr id="27694" name="Check Box 46" hidden="1">
              <a:extLst>
                <a:ext uri="{63B3BB69-23CF-44E3-9099-C40C66FF867C}">
                  <a14:compatExt spid="_x0000_s27694"/>
                </a:ext>
                <a:ext uri="{FF2B5EF4-FFF2-40B4-BE49-F238E27FC236}">
                  <a16:creationId xmlns:a16="http://schemas.microsoft.com/office/drawing/2014/main" id="{00000000-0008-0000-1300-00002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247650</xdr:rowOff>
        </xdr:from>
        <xdr:to>
          <xdr:col>7</xdr:col>
          <xdr:colOff>66675</xdr:colOff>
          <xdr:row>46</xdr:row>
          <xdr:rowOff>114300</xdr:rowOff>
        </xdr:to>
        <xdr:sp macro="" textlink="">
          <xdr:nvSpPr>
            <xdr:cNvPr id="27695" name="Check Box 47" hidden="1">
              <a:extLst>
                <a:ext uri="{63B3BB69-23CF-44E3-9099-C40C66FF867C}">
                  <a14:compatExt spid="_x0000_s27695"/>
                </a:ext>
                <a:ext uri="{FF2B5EF4-FFF2-40B4-BE49-F238E27FC236}">
                  <a16:creationId xmlns:a16="http://schemas.microsoft.com/office/drawing/2014/main" id="{00000000-0008-0000-1300-00002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44</xdr:row>
          <xdr:rowOff>257175</xdr:rowOff>
        </xdr:from>
        <xdr:to>
          <xdr:col>8</xdr:col>
          <xdr:colOff>57150</xdr:colOff>
          <xdr:row>46</xdr:row>
          <xdr:rowOff>57150</xdr:rowOff>
        </xdr:to>
        <xdr:sp macro="" textlink="">
          <xdr:nvSpPr>
            <xdr:cNvPr id="27696" name="Check Box 48" hidden="1">
              <a:extLst>
                <a:ext uri="{63B3BB69-23CF-44E3-9099-C40C66FF867C}">
                  <a14:compatExt spid="_x0000_s27696"/>
                </a:ext>
                <a:ext uri="{FF2B5EF4-FFF2-40B4-BE49-F238E27FC236}">
                  <a16:creationId xmlns:a16="http://schemas.microsoft.com/office/drawing/2014/main" id="{00000000-0008-0000-1300-00003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45</xdr:row>
          <xdr:rowOff>247650</xdr:rowOff>
        </xdr:from>
        <xdr:to>
          <xdr:col>7</xdr:col>
          <xdr:colOff>57150</xdr:colOff>
          <xdr:row>47</xdr:row>
          <xdr:rowOff>95250</xdr:rowOff>
        </xdr:to>
        <xdr:sp macro="" textlink="">
          <xdr:nvSpPr>
            <xdr:cNvPr id="27697" name="Check Box 49" hidden="1">
              <a:extLst>
                <a:ext uri="{63B3BB69-23CF-44E3-9099-C40C66FF867C}">
                  <a14:compatExt spid="_x0000_s27697"/>
                </a:ext>
                <a:ext uri="{FF2B5EF4-FFF2-40B4-BE49-F238E27FC236}">
                  <a16:creationId xmlns:a16="http://schemas.microsoft.com/office/drawing/2014/main" id="{00000000-0008-0000-1300-00003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46</xdr:row>
          <xdr:rowOff>0</xdr:rowOff>
        </xdr:from>
        <xdr:to>
          <xdr:col>8</xdr:col>
          <xdr:colOff>57150</xdr:colOff>
          <xdr:row>47</xdr:row>
          <xdr:rowOff>28575</xdr:rowOff>
        </xdr:to>
        <xdr:sp macro="" textlink="">
          <xdr:nvSpPr>
            <xdr:cNvPr id="27698" name="Check Box 50" hidden="1">
              <a:extLst>
                <a:ext uri="{63B3BB69-23CF-44E3-9099-C40C66FF867C}">
                  <a14:compatExt spid="_x0000_s27698"/>
                </a:ext>
                <a:ext uri="{FF2B5EF4-FFF2-40B4-BE49-F238E27FC236}">
                  <a16:creationId xmlns:a16="http://schemas.microsoft.com/office/drawing/2014/main" id="{00000000-0008-0000-13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66675</xdr:rowOff>
        </xdr:from>
        <xdr:to>
          <xdr:col>5</xdr:col>
          <xdr:colOff>600075</xdr:colOff>
          <xdr:row>9</xdr:row>
          <xdr:rowOff>133350</xdr:rowOff>
        </xdr:to>
        <xdr:sp macro="" textlink="">
          <xdr:nvSpPr>
            <xdr:cNvPr id="27699" name="Check Box 51" hidden="1">
              <a:extLst>
                <a:ext uri="{63B3BB69-23CF-44E3-9099-C40C66FF867C}">
                  <a14:compatExt spid="_x0000_s27699"/>
                </a:ext>
                <a:ext uri="{FF2B5EF4-FFF2-40B4-BE49-F238E27FC236}">
                  <a16:creationId xmlns:a16="http://schemas.microsoft.com/office/drawing/2014/main" id="{00000000-0008-0000-13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790575</xdr:colOff>
          <xdr:row>8</xdr:row>
          <xdr:rowOff>57150</xdr:rowOff>
        </xdr:from>
        <xdr:to>
          <xdr:col>6</xdr:col>
          <xdr:colOff>95250</xdr:colOff>
          <xdr:row>9</xdr:row>
          <xdr:rowOff>114300</xdr:rowOff>
        </xdr:to>
        <xdr:sp macro="" textlink="">
          <xdr:nvSpPr>
            <xdr:cNvPr id="27700" name="Check Box 52" hidden="1">
              <a:extLst>
                <a:ext uri="{63B3BB69-23CF-44E3-9099-C40C66FF867C}">
                  <a14:compatExt spid="_x0000_s27700"/>
                </a:ext>
                <a:ext uri="{FF2B5EF4-FFF2-40B4-BE49-F238E27FC236}">
                  <a16:creationId xmlns:a16="http://schemas.microsoft.com/office/drawing/2014/main" id="{00000000-0008-0000-13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40</xdr:row>
          <xdr:rowOff>19050</xdr:rowOff>
        </xdr:from>
        <xdr:to>
          <xdr:col>3</xdr:col>
          <xdr:colOff>76200</xdr:colOff>
          <xdr:row>41</xdr:row>
          <xdr:rowOff>104775</xdr:rowOff>
        </xdr:to>
        <xdr:sp macro="" textlink="">
          <xdr:nvSpPr>
            <xdr:cNvPr id="27701" name="Check Box 53" hidden="1">
              <a:extLst>
                <a:ext uri="{63B3BB69-23CF-44E3-9099-C40C66FF867C}">
                  <a14:compatExt spid="_x0000_s27701"/>
                </a:ext>
                <a:ext uri="{FF2B5EF4-FFF2-40B4-BE49-F238E27FC236}">
                  <a16:creationId xmlns:a16="http://schemas.microsoft.com/office/drawing/2014/main" id="{00000000-0008-0000-13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66675</xdr:rowOff>
        </xdr:from>
        <xdr:to>
          <xdr:col>5</xdr:col>
          <xdr:colOff>600075</xdr:colOff>
          <xdr:row>9</xdr:row>
          <xdr:rowOff>133350</xdr:rowOff>
        </xdr:to>
        <xdr:sp macro="" textlink="">
          <xdr:nvSpPr>
            <xdr:cNvPr id="27702" name="Check Box 54" hidden="1">
              <a:extLst>
                <a:ext uri="{63B3BB69-23CF-44E3-9099-C40C66FF867C}">
                  <a14:compatExt spid="_x0000_s27702"/>
                </a:ext>
                <a:ext uri="{FF2B5EF4-FFF2-40B4-BE49-F238E27FC236}">
                  <a16:creationId xmlns:a16="http://schemas.microsoft.com/office/drawing/2014/main" id="{00000000-0008-0000-1300-00003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790575</xdr:colOff>
          <xdr:row>8</xdr:row>
          <xdr:rowOff>57150</xdr:rowOff>
        </xdr:from>
        <xdr:to>
          <xdr:col>6</xdr:col>
          <xdr:colOff>95250</xdr:colOff>
          <xdr:row>9</xdr:row>
          <xdr:rowOff>114300</xdr:rowOff>
        </xdr:to>
        <xdr:sp macro="" textlink="">
          <xdr:nvSpPr>
            <xdr:cNvPr id="27703" name="Check Box 55" hidden="1">
              <a:extLst>
                <a:ext uri="{63B3BB69-23CF-44E3-9099-C40C66FF867C}">
                  <a14:compatExt spid="_x0000_s27703"/>
                </a:ext>
                <a:ext uri="{FF2B5EF4-FFF2-40B4-BE49-F238E27FC236}">
                  <a16:creationId xmlns:a16="http://schemas.microsoft.com/office/drawing/2014/main" id="{00000000-0008-0000-1300-00003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0</xdr:rowOff>
        </xdr:from>
        <xdr:to>
          <xdr:col>4</xdr:col>
          <xdr:colOff>57150</xdr:colOff>
          <xdr:row>40</xdr:row>
          <xdr:rowOff>57150</xdr:rowOff>
        </xdr:to>
        <xdr:sp macro="" textlink="">
          <xdr:nvSpPr>
            <xdr:cNvPr id="27704" name="Check Box 56" hidden="1">
              <a:extLst>
                <a:ext uri="{63B3BB69-23CF-44E3-9099-C40C66FF867C}">
                  <a14:compatExt spid="_x0000_s27704"/>
                </a:ext>
                <a:ext uri="{FF2B5EF4-FFF2-40B4-BE49-F238E27FC236}">
                  <a16:creationId xmlns:a16="http://schemas.microsoft.com/office/drawing/2014/main" id="{00000000-0008-0000-1300-00003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44</xdr:row>
          <xdr:rowOff>0</xdr:rowOff>
        </xdr:from>
        <xdr:to>
          <xdr:col>3</xdr:col>
          <xdr:colOff>57150</xdr:colOff>
          <xdr:row>45</xdr:row>
          <xdr:rowOff>114300</xdr:rowOff>
        </xdr:to>
        <xdr:sp macro="" textlink="">
          <xdr:nvSpPr>
            <xdr:cNvPr id="27705" name="Check Box 57" hidden="1">
              <a:extLst>
                <a:ext uri="{63B3BB69-23CF-44E3-9099-C40C66FF867C}">
                  <a14:compatExt spid="_x0000_s27705"/>
                </a:ext>
                <a:ext uri="{FF2B5EF4-FFF2-40B4-BE49-F238E27FC236}">
                  <a16:creationId xmlns:a16="http://schemas.microsoft.com/office/drawing/2014/main" id="{00000000-0008-0000-1300-00003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44</xdr:row>
          <xdr:rowOff>257175</xdr:rowOff>
        </xdr:from>
        <xdr:to>
          <xdr:col>3</xdr:col>
          <xdr:colOff>57150</xdr:colOff>
          <xdr:row>46</xdr:row>
          <xdr:rowOff>114300</xdr:rowOff>
        </xdr:to>
        <xdr:sp macro="" textlink="">
          <xdr:nvSpPr>
            <xdr:cNvPr id="27706" name="Check Box 58" hidden="1">
              <a:extLst>
                <a:ext uri="{63B3BB69-23CF-44E3-9099-C40C66FF867C}">
                  <a14:compatExt spid="_x0000_s27706"/>
                </a:ext>
                <a:ext uri="{FF2B5EF4-FFF2-40B4-BE49-F238E27FC236}">
                  <a16:creationId xmlns:a16="http://schemas.microsoft.com/office/drawing/2014/main" id="{00000000-0008-0000-1300-00003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45</xdr:row>
          <xdr:rowOff>247650</xdr:rowOff>
        </xdr:from>
        <xdr:to>
          <xdr:col>3</xdr:col>
          <xdr:colOff>66675</xdr:colOff>
          <xdr:row>47</xdr:row>
          <xdr:rowOff>95250</xdr:rowOff>
        </xdr:to>
        <xdr:sp macro="" textlink="">
          <xdr:nvSpPr>
            <xdr:cNvPr id="27707" name="Check Box 59" hidden="1">
              <a:extLst>
                <a:ext uri="{63B3BB69-23CF-44E3-9099-C40C66FF867C}">
                  <a14:compatExt spid="_x0000_s27707"/>
                </a:ext>
                <a:ext uri="{FF2B5EF4-FFF2-40B4-BE49-F238E27FC236}">
                  <a16:creationId xmlns:a16="http://schemas.microsoft.com/office/drawing/2014/main" id="{00000000-0008-0000-1300-00003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45</xdr:row>
          <xdr:rowOff>28575</xdr:rowOff>
        </xdr:from>
        <xdr:to>
          <xdr:col>4</xdr:col>
          <xdr:colOff>76200</xdr:colOff>
          <xdr:row>46</xdr:row>
          <xdr:rowOff>95250</xdr:rowOff>
        </xdr:to>
        <xdr:sp macro="" textlink="">
          <xdr:nvSpPr>
            <xdr:cNvPr id="27708" name="Check Box 60" hidden="1">
              <a:extLst>
                <a:ext uri="{63B3BB69-23CF-44E3-9099-C40C66FF867C}">
                  <a14:compatExt spid="_x0000_s27708"/>
                </a:ext>
                <a:ext uri="{FF2B5EF4-FFF2-40B4-BE49-F238E27FC236}">
                  <a16:creationId xmlns:a16="http://schemas.microsoft.com/office/drawing/2014/main" id="{00000000-0008-0000-1300-00003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19050</xdr:rowOff>
        </xdr:from>
        <xdr:to>
          <xdr:col>4</xdr:col>
          <xdr:colOff>66675</xdr:colOff>
          <xdr:row>47</xdr:row>
          <xdr:rowOff>66675</xdr:rowOff>
        </xdr:to>
        <xdr:sp macro="" textlink="">
          <xdr:nvSpPr>
            <xdr:cNvPr id="27709" name="Check Box 61" hidden="1">
              <a:extLst>
                <a:ext uri="{63B3BB69-23CF-44E3-9099-C40C66FF867C}">
                  <a14:compatExt spid="_x0000_s27709"/>
                </a:ext>
                <a:ext uri="{FF2B5EF4-FFF2-40B4-BE49-F238E27FC236}">
                  <a16:creationId xmlns:a16="http://schemas.microsoft.com/office/drawing/2014/main" id="{00000000-0008-0000-1300-00003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0</xdr:rowOff>
        </xdr:from>
        <xdr:to>
          <xdr:col>7</xdr:col>
          <xdr:colOff>57150</xdr:colOff>
          <xdr:row>41</xdr:row>
          <xdr:rowOff>85725</xdr:rowOff>
        </xdr:to>
        <xdr:sp macro="" textlink="">
          <xdr:nvSpPr>
            <xdr:cNvPr id="27710" name="Check Box 62" hidden="1">
              <a:extLst>
                <a:ext uri="{63B3BB69-23CF-44E3-9099-C40C66FF867C}">
                  <a14:compatExt spid="_x0000_s27710"/>
                </a:ext>
                <a:ext uri="{FF2B5EF4-FFF2-40B4-BE49-F238E27FC236}">
                  <a16:creationId xmlns:a16="http://schemas.microsoft.com/office/drawing/2014/main" id="{00000000-0008-0000-1300-00003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123825</xdr:colOff>
      <xdr:row>19</xdr:row>
      <xdr:rowOff>85726</xdr:rowOff>
    </xdr:from>
    <xdr:to>
      <xdr:col>0</xdr:col>
      <xdr:colOff>1225550</xdr:colOff>
      <xdr:row>22</xdr:row>
      <xdr:rowOff>171450</xdr:rowOff>
    </xdr:to>
    <xdr:pic>
      <xdr:nvPicPr>
        <xdr:cNvPr id="64" name="Picture 63">
          <a:extLst>
            <a:ext uri="{FF2B5EF4-FFF2-40B4-BE49-F238E27FC236}">
              <a16:creationId xmlns:a16="http://schemas.microsoft.com/office/drawing/2014/main" id="{00000000-0008-0000-1300-000040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4429126"/>
          <a:ext cx="1104900" cy="638174"/>
        </a:xfrm>
        <a:prstGeom prst="rect">
          <a:avLst/>
        </a:prstGeom>
        <a:noFill/>
        <a:ln>
          <a:noFill/>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1657350</xdr:colOff>
      <xdr:row>4</xdr:row>
      <xdr:rowOff>200024</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57350" cy="962024"/>
        </a:xfrm>
        <a:prstGeom prst="rect">
          <a:avLst/>
        </a:prstGeom>
        <a:noFill/>
        <a:ln>
          <a:noFill/>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1676400</xdr:colOff>
      <xdr:row>23</xdr:row>
      <xdr:rowOff>19049</xdr:rowOff>
    </xdr:from>
    <xdr:to>
      <xdr:col>3</xdr:col>
      <xdr:colOff>3371849</xdr:colOff>
      <xdr:row>29</xdr:row>
      <xdr:rowOff>104775</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6525" y="10963274"/>
          <a:ext cx="1695449" cy="1066801"/>
        </a:xfrm>
        <a:prstGeom prst="rect">
          <a:avLst/>
        </a:prstGeom>
        <a:noFill/>
        <a:ln>
          <a:noFill/>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7327</xdr:rowOff>
    </xdr:from>
    <xdr:to>
      <xdr:col>1</xdr:col>
      <xdr:colOff>753696</xdr:colOff>
      <xdr:row>3</xdr:row>
      <xdr:rowOff>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7327"/>
          <a:ext cx="1099770" cy="592748"/>
        </a:xfrm>
        <a:prstGeom prst="rect">
          <a:avLst/>
        </a:prstGeom>
        <a:noFill/>
        <a:ln>
          <a:noFill/>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1657350</xdr:colOff>
      <xdr:row>4</xdr:row>
      <xdr:rowOff>200024</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57350" cy="962024"/>
        </a:xfrm>
        <a:prstGeom prst="rect">
          <a:avLst/>
        </a:prstGeom>
        <a:noFill/>
        <a:ln>
          <a:noFill/>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1676400</xdr:colOff>
      <xdr:row>23</xdr:row>
      <xdr:rowOff>19049</xdr:rowOff>
    </xdr:from>
    <xdr:to>
      <xdr:col>3</xdr:col>
      <xdr:colOff>3371849</xdr:colOff>
      <xdr:row>29</xdr:row>
      <xdr:rowOff>104775</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6525" y="10963274"/>
          <a:ext cx="1695449" cy="1066801"/>
        </a:xfrm>
        <a:prstGeom prst="rect">
          <a:avLst/>
        </a:prstGeom>
        <a:noFill/>
        <a:ln>
          <a:noFill/>
        </a:ln>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0</xdr:row>
      <xdr:rowOff>7327</xdr:rowOff>
    </xdr:from>
    <xdr:to>
      <xdr:col>1</xdr:col>
      <xdr:colOff>753696</xdr:colOff>
      <xdr:row>3</xdr:row>
      <xdr:rowOff>0</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7327"/>
          <a:ext cx="1099770" cy="592748"/>
        </a:xfrm>
        <a:prstGeom prst="rect">
          <a:avLst/>
        </a:prstGeom>
        <a:noFill/>
        <a:ln>
          <a:noFill/>
        </a:ln>
        <a:effec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1657350</xdr:colOff>
      <xdr:row>4</xdr:row>
      <xdr:rowOff>200024</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57350" cy="962024"/>
        </a:xfrm>
        <a:prstGeom prst="rect">
          <a:avLst/>
        </a:prstGeom>
        <a:noFill/>
        <a:ln>
          <a:noFill/>
        </a:ln>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9.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9.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6" Type="http://schemas.openxmlformats.org/officeDocument/2006/relationships/ctrlProp" Target="../ctrlProps/ctrlProp85.xml"/><Relationship Id="rId21" Type="http://schemas.openxmlformats.org/officeDocument/2006/relationships/ctrlProp" Target="../ctrlProps/ctrlProp80.xml"/><Relationship Id="rId34" Type="http://schemas.openxmlformats.org/officeDocument/2006/relationships/ctrlProp" Target="../ctrlProps/ctrlProp93.xml"/><Relationship Id="rId42" Type="http://schemas.openxmlformats.org/officeDocument/2006/relationships/ctrlProp" Target="../ctrlProps/ctrlProp101.xml"/><Relationship Id="rId47" Type="http://schemas.openxmlformats.org/officeDocument/2006/relationships/ctrlProp" Target="../ctrlProps/ctrlProp106.xml"/><Relationship Id="rId50" Type="http://schemas.openxmlformats.org/officeDocument/2006/relationships/ctrlProp" Target="../ctrlProps/ctrlProp109.xml"/><Relationship Id="rId55" Type="http://schemas.openxmlformats.org/officeDocument/2006/relationships/ctrlProp" Target="../ctrlProps/ctrlProp114.xml"/><Relationship Id="rId63" Type="http://schemas.openxmlformats.org/officeDocument/2006/relationships/ctrlProp" Target="../ctrlProps/ctrlProp122.xml"/><Relationship Id="rId7" Type="http://schemas.openxmlformats.org/officeDocument/2006/relationships/ctrlProp" Target="../ctrlProps/ctrlProp66.xml"/><Relationship Id="rId2" Type="http://schemas.openxmlformats.org/officeDocument/2006/relationships/drawing" Target="../drawings/drawing20.xml"/><Relationship Id="rId16" Type="http://schemas.openxmlformats.org/officeDocument/2006/relationships/ctrlProp" Target="../ctrlProps/ctrlProp75.xml"/><Relationship Id="rId29" Type="http://schemas.openxmlformats.org/officeDocument/2006/relationships/ctrlProp" Target="../ctrlProps/ctrlProp88.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37" Type="http://schemas.openxmlformats.org/officeDocument/2006/relationships/ctrlProp" Target="../ctrlProps/ctrlProp96.xml"/><Relationship Id="rId40" Type="http://schemas.openxmlformats.org/officeDocument/2006/relationships/ctrlProp" Target="../ctrlProps/ctrlProp99.xml"/><Relationship Id="rId45" Type="http://schemas.openxmlformats.org/officeDocument/2006/relationships/ctrlProp" Target="../ctrlProps/ctrlProp104.xml"/><Relationship Id="rId53" Type="http://schemas.openxmlformats.org/officeDocument/2006/relationships/ctrlProp" Target="../ctrlProps/ctrlProp112.xml"/><Relationship Id="rId58" Type="http://schemas.openxmlformats.org/officeDocument/2006/relationships/ctrlProp" Target="../ctrlProps/ctrlProp117.xml"/><Relationship Id="rId5" Type="http://schemas.openxmlformats.org/officeDocument/2006/relationships/ctrlProp" Target="../ctrlProps/ctrlProp64.xml"/><Relationship Id="rId61" Type="http://schemas.openxmlformats.org/officeDocument/2006/relationships/ctrlProp" Target="../ctrlProps/ctrlProp120.xml"/><Relationship Id="rId19" Type="http://schemas.openxmlformats.org/officeDocument/2006/relationships/ctrlProp" Target="../ctrlProps/ctrlProp7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35" Type="http://schemas.openxmlformats.org/officeDocument/2006/relationships/ctrlProp" Target="../ctrlProps/ctrlProp94.xml"/><Relationship Id="rId43" Type="http://schemas.openxmlformats.org/officeDocument/2006/relationships/ctrlProp" Target="../ctrlProps/ctrlProp102.xml"/><Relationship Id="rId48" Type="http://schemas.openxmlformats.org/officeDocument/2006/relationships/ctrlProp" Target="../ctrlProps/ctrlProp107.xml"/><Relationship Id="rId56" Type="http://schemas.openxmlformats.org/officeDocument/2006/relationships/ctrlProp" Target="../ctrlProps/ctrlProp115.xml"/><Relationship Id="rId64" Type="http://schemas.openxmlformats.org/officeDocument/2006/relationships/ctrlProp" Target="../ctrlProps/ctrlProp123.xml"/><Relationship Id="rId8" Type="http://schemas.openxmlformats.org/officeDocument/2006/relationships/ctrlProp" Target="../ctrlProps/ctrlProp67.xml"/><Relationship Id="rId51" Type="http://schemas.openxmlformats.org/officeDocument/2006/relationships/ctrlProp" Target="../ctrlProps/ctrlProp110.xml"/><Relationship Id="rId3" Type="http://schemas.openxmlformats.org/officeDocument/2006/relationships/vmlDrawing" Target="../drawings/vmlDrawing2.v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38" Type="http://schemas.openxmlformats.org/officeDocument/2006/relationships/ctrlProp" Target="../ctrlProps/ctrlProp97.xml"/><Relationship Id="rId46" Type="http://schemas.openxmlformats.org/officeDocument/2006/relationships/ctrlProp" Target="../ctrlProps/ctrlProp105.xml"/><Relationship Id="rId59" Type="http://schemas.openxmlformats.org/officeDocument/2006/relationships/ctrlProp" Target="../ctrlProps/ctrlProp118.xml"/><Relationship Id="rId20" Type="http://schemas.openxmlformats.org/officeDocument/2006/relationships/ctrlProp" Target="../ctrlProps/ctrlProp79.xml"/><Relationship Id="rId41" Type="http://schemas.openxmlformats.org/officeDocument/2006/relationships/ctrlProp" Target="../ctrlProps/ctrlProp100.xml"/><Relationship Id="rId54" Type="http://schemas.openxmlformats.org/officeDocument/2006/relationships/ctrlProp" Target="../ctrlProps/ctrlProp113.xml"/><Relationship Id="rId62" Type="http://schemas.openxmlformats.org/officeDocument/2006/relationships/ctrlProp" Target="../ctrlProps/ctrlProp121.xml"/><Relationship Id="rId1" Type="http://schemas.openxmlformats.org/officeDocument/2006/relationships/printerSettings" Target="../printerSettings/printerSettings20.bin"/><Relationship Id="rId6" Type="http://schemas.openxmlformats.org/officeDocument/2006/relationships/ctrlProp" Target="../ctrlProps/ctrlProp65.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36" Type="http://schemas.openxmlformats.org/officeDocument/2006/relationships/ctrlProp" Target="../ctrlProps/ctrlProp95.xml"/><Relationship Id="rId49" Type="http://schemas.openxmlformats.org/officeDocument/2006/relationships/ctrlProp" Target="../ctrlProps/ctrlProp108.xml"/><Relationship Id="rId57" Type="http://schemas.openxmlformats.org/officeDocument/2006/relationships/ctrlProp" Target="../ctrlProps/ctrlProp116.xml"/><Relationship Id="rId10" Type="http://schemas.openxmlformats.org/officeDocument/2006/relationships/ctrlProp" Target="../ctrlProps/ctrlProp69.xml"/><Relationship Id="rId31" Type="http://schemas.openxmlformats.org/officeDocument/2006/relationships/ctrlProp" Target="../ctrlProps/ctrlProp90.xml"/><Relationship Id="rId44" Type="http://schemas.openxmlformats.org/officeDocument/2006/relationships/ctrlProp" Target="../ctrlProps/ctrlProp103.xml"/><Relationship Id="rId52" Type="http://schemas.openxmlformats.org/officeDocument/2006/relationships/ctrlProp" Target="../ctrlProps/ctrlProp111.xml"/><Relationship Id="rId60" Type="http://schemas.openxmlformats.org/officeDocument/2006/relationships/ctrlProp" Target="../ctrlProps/ctrlProp119.xml"/><Relationship Id="rId65" Type="http://schemas.openxmlformats.org/officeDocument/2006/relationships/ctrlProp" Target="../ctrlProps/ctrlProp124.xml"/><Relationship Id="rId4" Type="http://schemas.openxmlformats.org/officeDocument/2006/relationships/ctrlProp" Target="../ctrlProps/ctrlProp63.xml"/><Relationship Id="rId9" Type="http://schemas.openxmlformats.org/officeDocument/2006/relationships/ctrlProp" Target="../ctrlProps/ctrlProp68.xml"/><Relationship Id="rId13" Type="http://schemas.openxmlformats.org/officeDocument/2006/relationships/ctrlProp" Target="../ctrlProps/ctrlProp72.xml"/><Relationship Id="rId18" Type="http://schemas.openxmlformats.org/officeDocument/2006/relationships/ctrlProp" Target="../ctrlProps/ctrlProp77.xml"/><Relationship Id="rId39" Type="http://schemas.openxmlformats.org/officeDocument/2006/relationships/ctrlProp" Target="../ctrlProps/ctrlProp9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54"/>
  <sheetViews>
    <sheetView zoomScaleNormal="100" workbookViewId="0">
      <selection activeCell="F26" sqref="F26"/>
    </sheetView>
  </sheetViews>
  <sheetFormatPr defaultRowHeight="12.75" x14ac:dyDescent="0.2"/>
  <cols>
    <col min="1" max="1" width="3.5703125" style="5" customWidth="1"/>
    <col min="2" max="2" width="35.5703125" customWidth="1"/>
    <col min="3" max="6" width="12.28515625" customWidth="1"/>
    <col min="7" max="7" width="21.7109375" customWidth="1"/>
    <col min="8" max="8" width="16.7109375" customWidth="1"/>
    <col min="9" max="9" width="10.7109375" hidden="1" customWidth="1"/>
    <col min="10" max="10" width="5.7109375" hidden="1" customWidth="1"/>
    <col min="11" max="11" width="46.42578125" hidden="1" customWidth="1"/>
    <col min="12" max="12" width="4.28515625" hidden="1" customWidth="1"/>
    <col min="13" max="14" width="9.28515625" hidden="1" customWidth="1"/>
    <col min="15" max="15" width="17.7109375" hidden="1" customWidth="1"/>
    <col min="16" max="17" width="9.28515625" customWidth="1"/>
  </cols>
  <sheetData>
    <row r="1" spans="1:15" x14ac:dyDescent="0.2">
      <c r="A1" s="266" t="s">
        <v>124</v>
      </c>
      <c r="B1" s="266"/>
      <c r="C1" s="266"/>
      <c r="D1" s="266"/>
      <c r="E1" s="266"/>
      <c r="F1" s="266"/>
    </row>
    <row r="2" spans="1:15" ht="15.75" x14ac:dyDescent="0.25">
      <c r="A2" s="267" t="s">
        <v>308</v>
      </c>
      <c r="B2" s="267"/>
      <c r="C2" s="267"/>
      <c r="D2" s="267"/>
      <c r="E2" s="267"/>
      <c r="F2" s="267"/>
    </row>
    <row r="3" spans="1:15" ht="8.25" customHeight="1" x14ac:dyDescent="0.2">
      <c r="O3" s="5" t="s">
        <v>2</v>
      </c>
    </row>
    <row r="4" spans="1:15" ht="14.25" customHeight="1" x14ac:dyDescent="0.2">
      <c r="A4" s="1" t="s">
        <v>0</v>
      </c>
      <c r="B4" s="1" t="s">
        <v>293</v>
      </c>
      <c r="C4" s="2"/>
      <c r="D4" s="2"/>
      <c r="E4" s="2"/>
      <c r="F4" s="2"/>
      <c r="G4" s="2"/>
      <c r="H4" s="4" t="s">
        <v>1</v>
      </c>
    </row>
    <row r="5" spans="1:15" ht="15" customHeight="1" x14ac:dyDescent="0.2">
      <c r="A5" s="5">
        <v>1</v>
      </c>
      <c r="B5" s="6" t="s">
        <v>294</v>
      </c>
      <c r="C5" s="268"/>
      <c r="D5" s="268"/>
      <c r="E5" s="268"/>
      <c r="F5" s="268"/>
      <c r="G5" s="205"/>
      <c r="H5" s="7" t="s">
        <v>3</v>
      </c>
      <c r="I5" t="s">
        <v>4</v>
      </c>
      <c r="J5" t="s">
        <v>5</v>
      </c>
      <c r="K5" s="6" t="s">
        <v>252</v>
      </c>
      <c r="L5" t="s">
        <v>6</v>
      </c>
      <c r="M5" t="s">
        <v>7</v>
      </c>
      <c r="N5" t="s">
        <v>77</v>
      </c>
      <c r="O5" t="s">
        <v>12</v>
      </c>
    </row>
    <row r="6" spans="1:15" ht="15" customHeight="1" x14ac:dyDescent="0.2">
      <c r="A6" s="5">
        <v>2</v>
      </c>
      <c r="B6" s="6" t="s">
        <v>8</v>
      </c>
      <c r="C6" s="260" t="s">
        <v>68</v>
      </c>
      <c r="D6" s="260"/>
      <c r="E6" s="260"/>
      <c r="F6" s="260"/>
      <c r="G6" s="206"/>
      <c r="H6" s="7" t="s">
        <v>3</v>
      </c>
      <c r="I6" t="s">
        <v>9</v>
      </c>
      <c r="J6" t="s">
        <v>186</v>
      </c>
      <c r="K6" s="6" t="s">
        <v>253</v>
      </c>
      <c r="L6" t="s">
        <v>10</v>
      </c>
      <c r="M6" t="s">
        <v>11</v>
      </c>
      <c r="N6" t="s">
        <v>78</v>
      </c>
      <c r="O6" s="194" t="s">
        <v>123</v>
      </c>
    </row>
    <row r="7" spans="1:15" ht="15" customHeight="1" x14ac:dyDescent="0.2">
      <c r="A7" s="5">
        <v>3</v>
      </c>
      <c r="B7" s="6" t="s">
        <v>13</v>
      </c>
      <c r="C7" s="260" t="s">
        <v>68</v>
      </c>
      <c r="D7" s="260"/>
      <c r="E7" s="260"/>
      <c r="F7" s="260"/>
      <c r="G7" s="206"/>
      <c r="H7" s="8" t="s">
        <v>3</v>
      </c>
      <c r="I7" t="s">
        <v>14</v>
      </c>
      <c r="J7" t="s">
        <v>187</v>
      </c>
      <c r="K7" s="6" t="s">
        <v>276</v>
      </c>
      <c r="N7" t="s">
        <v>79</v>
      </c>
      <c r="O7" t="s">
        <v>189</v>
      </c>
    </row>
    <row r="8" spans="1:15" ht="15" customHeight="1" x14ac:dyDescent="0.2">
      <c r="A8" s="5">
        <v>4</v>
      </c>
      <c r="B8" s="6" t="s">
        <v>131</v>
      </c>
      <c r="C8" s="260" t="s">
        <v>68</v>
      </c>
      <c r="D8" s="260"/>
      <c r="E8" s="260"/>
      <c r="F8" s="260"/>
      <c r="G8" s="206"/>
      <c r="H8" s="8" t="s">
        <v>3</v>
      </c>
      <c r="J8" t="s">
        <v>188</v>
      </c>
      <c r="K8" s="6" t="s">
        <v>254</v>
      </c>
      <c r="N8" t="s">
        <v>80</v>
      </c>
      <c r="O8" s="194" t="s">
        <v>15</v>
      </c>
    </row>
    <row r="9" spans="1:15" ht="15" customHeight="1" x14ac:dyDescent="0.2">
      <c r="A9" s="5">
        <v>5</v>
      </c>
      <c r="B9" s="6" t="s">
        <v>16</v>
      </c>
      <c r="C9" s="260"/>
      <c r="D9" s="260"/>
      <c r="E9" s="260"/>
      <c r="F9" s="260"/>
      <c r="G9" s="206"/>
      <c r="H9" s="8" t="s">
        <v>20</v>
      </c>
      <c r="J9" t="s">
        <v>17</v>
      </c>
      <c r="K9" s="204" t="s">
        <v>280</v>
      </c>
      <c r="N9" t="s">
        <v>81</v>
      </c>
      <c r="O9" s="194" t="s">
        <v>18</v>
      </c>
    </row>
    <row r="10" spans="1:15" ht="15" customHeight="1" x14ac:dyDescent="0.2">
      <c r="A10" s="5">
        <v>6</v>
      </c>
      <c r="B10" s="6" t="s">
        <v>295</v>
      </c>
      <c r="C10" s="269" t="s">
        <v>68</v>
      </c>
      <c r="D10" s="269"/>
      <c r="E10" s="269"/>
      <c r="F10" s="269"/>
      <c r="G10" s="206"/>
      <c r="H10" s="8" t="s">
        <v>3</v>
      </c>
      <c r="K10" t="s">
        <v>174</v>
      </c>
      <c r="O10" t="s">
        <v>202</v>
      </c>
    </row>
    <row r="11" spans="1:15" ht="15" customHeight="1" x14ac:dyDescent="0.2">
      <c r="A11" s="5">
        <v>7</v>
      </c>
      <c r="B11" s="6" t="s">
        <v>19</v>
      </c>
      <c r="C11" s="260" t="s">
        <v>68</v>
      </c>
      <c r="D11" s="260"/>
      <c r="E11" s="260"/>
      <c r="F11" s="260"/>
      <c r="G11" s="206"/>
      <c r="H11" s="8" t="s">
        <v>3</v>
      </c>
      <c r="K11" t="s">
        <v>183</v>
      </c>
    </row>
    <row r="12" spans="1:15" ht="15" customHeight="1" x14ac:dyDescent="0.2">
      <c r="A12" s="5">
        <v>8</v>
      </c>
      <c r="B12" s="6" t="s">
        <v>299</v>
      </c>
      <c r="C12" s="260"/>
      <c r="D12" s="260"/>
      <c r="E12" s="260"/>
      <c r="F12" s="260"/>
      <c r="G12" s="206"/>
      <c r="H12" s="8" t="s">
        <v>20</v>
      </c>
      <c r="K12" t="s">
        <v>191</v>
      </c>
    </row>
    <row r="13" spans="1:15" ht="15" customHeight="1" x14ac:dyDescent="0.2">
      <c r="A13" s="5">
        <v>9</v>
      </c>
      <c r="B13" s="6" t="s">
        <v>21</v>
      </c>
      <c r="C13" s="260" t="s">
        <v>68</v>
      </c>
      <c r="D13" s="260"/>
      <c r="E13" s="260"/>
      <c r="F13" s="260"/>
      <c r="G13" s="206"/>
      <c r="H13" s="8" t="s">
        <v>3</v>
      </c>
      <c r="K13" t="s">
        <v>182</v>
      </c>
    </row>
    <row r="14" spans="1:15" ht="15" customHeight="1" x14ac:dyDescent="0.2">
      <c r="A14" s="5">
        <v>10</v>
      </c>
      <c r="B14" s="144" t="s">
        <v>246</v>
      </c>
      <c r="C14" s="260"/>
      <c r="D14" s="260"/>
      <c r="E14" s="260"/>
      <c r="F14" s="260"/>
      <c r="G14" s="206"/>
      <c r="H14" s="8" t="s">
        <v>20</v>
      </c>
      <c r="K14" t="s">
        <v>193</v>
      </c>
    </row>
    <row r="15" spans="1:15" ht="15" customHeight="1" x14ac:dyDescent="0.2">
      <c r="A15" s="5">
        <v>11</v>
      </c>
      <c r="B15" s="144" t="s">
        <v>247</v>
      </c>
      <c r="C15" s="260"/>
      <c r="D15" s="260"/>
      <c r="E15" s="260"/>
      <c r="F15" s="260"/>
      <c r="G15" s="206"/>
      <c r="H15" s="8" t="s">
        <v>20</v>
      </c>
      <c r="K15" s="6" t="s">
        <v>307</v>
      </c>
    </row>
    <row r="16" spans="1:15" ht="15" customHeight="1" x14ac:dyDescent="0.2">
      <c r="A16" s="5">
        <v>12</v>
      </c>
      <c r="B16" s="6" t="s">
        <v>301</v>
      </c>
      <c r="C16" s="260" t="s">
        <v>68</v>
      </c>
      <c r="D16" s="260"/>
      <c r="E16" s="260"/>
      <c r="F16" s="260"/>
      <c r="G16" s="206"/>
      <c r="H16" s="8" t="s">
        <v>3</v>
      </c>
      <c r="K16" s="6" t="s">
        <v>277</v>
      </c>
    </row>
    <row r="17" spans="1:15" ht="15" customHeight="1" x14ac:dyDescent="0.2">
      <c r="A17" s="5">
        <v>13</v>
      </c>
      <c r="B17" s="6" t="s">
        <v>302</v>
      </c>
      <c r="C17" s="260" t="s">
        <v>68</v>
      </c>
      <c r="D17" s="260"/>
      <c r="E17" s="260"/>
      <c r="F17" s="260"/>
      <c r="G17" s="206"/>
      <c r="H17" s="8" t="s">
        <v>3</v>
      </c>
      <c r="K17" s="6" t="s">
        <v>292</v>
      </c>
    </row>
    <row r="18" spans="1:15" ht="15" customHeight="1" x14ac:dyDescent="0.2">
      <c r="A18" s="5">
        <v>14</v>
      </c>
      <c r="B18" s="6" t="s">
        <v>303</v>
      </c>
      <c r="C18" s="269" t="s">
        <v>68</v>
      </c>
      <c r="D18" s="269"/>
      <c r="E18" s="269"/>
      <c r="F18" s="269"/>
      <c r="G18" s="206"/>
      <c r="H18" s="8" t="s">
        <v>3</v>
      </c>
      <c r="K18" s="6" t="s">
        <v>291</v>
      </c>
      <c r="O18" s="5"/>
    </row>
    <row r="19" spans="1:15" ht="15" customHeight="1" x14ac:dyDescent="0.2">
      <c r="A19" s="5">
        <v>15</v>
      </c>
      <c r="B19" s="6" t="s">
        <v>304</v>
      </c>
      <c r="C19" s="269" t="s">
        <v>68</v>
      </c>
      <c r="D19" s="269"/>
      <c r="E19" s="269"/>
      <c r="F19" s="269"/>
      <c r="G19" s="206"/>
      <c r="H19" s="8" t="s">
        <v>3</v>
      </c>
      <c r="J19" s="5"/>
      <c r="K19" s="6" t="s">
        <v>278</v>
      </c>
    </row>
    <row r="20" spans="1:15" ht="15" customHeight="1" x14ac:dyDescent="0.2">
      <c r="A20" s="5">
        <v>16</v>
      </c>
      <c r="B20" s="6" t="s">
        <v>305</v>
      </c>
      <c r="C20" s="260" t="s">
        <v>68</v>
      </c>
      <c r="D20" s="260"/>
      <c r="E20" s="260"/>
      <c r="F20" s="260"/>
      <c r="G20" s="206"/>
      <c r="H20" s="8" t="s">
        <v>3</v>
      </c>
      <c r="K20" s="6" t="s">
        <v>279</v>
      </c>
    </row>
    <row r="21" spans="1:15" s="5" customFormat="1" ht="14.25" customHeight="1" x14ac:dyDescent="0.2">
      <c r="A21" s="1" t="s">
        <v>22</v>
      </c>
      <c r="B21" s="1" t="s">
        <v>197</v>
      </c>
      <c r="C21" s="1"/>
      <c r="D21" s="1"/>
      <c r="E21" s="1"/>
      <c r="F21" s="1"/>
      <c r="G21" s="1"/>
      <c r="H21" s="9"/>
      <c r="J21"/>
      <c r="K21" t="s">
        <v>179</v>
      </c>
      <c r="O21"/>
    </row>
    <row r="22" spans="1:15" ht="25.5" x14ac:dyDescent="0.2">
      <c r="B22" s="271" t="s">
        <v>200</v>
      </c>
      <c r="C22" s="271"/>
      <c r="D22" s="271"/>
      <c r="F22" s="161" t="s">
        <v>203</v>
      </c>
      <c r="G22" s="244" t="s">
        <v>201</v>
      </c>
      <c r="H22" s="11"/>
      <c r="K22" t="s">
        <v>195</v>
      </c>
    </row>
    <row r="23" spans="1:15" x14ac:dyDescent="0.2">
      <c r="A23" s="5">
        <v>1</v>
      </c>
      <c r="B23" s="270"/>
      <c r="C23" s="270"/>
      <c r="D23" s="270"/>
      <c r="E23" s="270"/>
      <c r="F23" s="10"/>
      <c r="G23" s="203"/>
      <c r="H23" s="11" t="s">
        <v>20</v>
      </c>
      <c r="K23" t="s">
        <v>176</v>
      </c>
    </row>
    <row r="24" spans="1:15" ht="12.75" customHeight="1" x14ac:dyDescent="0.2">
      <c r="A24" s="5">
        <v>2</v>
      </c>
      <c r="B24" s="261"/>
      <c r="C24" s="262"/>
      <c r="D24" s="262"/>
      <c r="E24" s="263"/>
      <c r="F24" s="13"/>
      <c r="G24" s="201"/>
      <c r="H24" s="11" t="s">
        <v>20</v>
      </c>
      <c r="K24" s="6" t="s">
        <v>255</v>
      </c>
    </row>
    <row r="25" spans="1:15" ht="12.75" customHeight="1" x14ac:dyDescent="0.2">
      <c r="A25" s="5">
        <v>3</v>
      </c>
      <c r="B25" s="261"/>
      <c r="C25" s="262"/>
      <c r="D25" s="262"/>
      <c r="E25" s="263"/>
      <c r="F25" s="13"/>
      <c r="G25" s="201"/>
      <c r="H25" s="11" t="s">
        <v>20</v>
      </c>
      <c r="K25" s="6" t="s">
        <v>192</v>
      </c>
    </row>
    <row r="26" spans="1:15" ht="12.75" customHeight="1" x14ac:dyDescent="0.2">
      <c r="A26" s="5">
        <v>4</v>
      </c>
      <c r="B26" s="261"/>
      <c r="C26" s="262"/>
      <c r="D26" s="262"/>
      <c r="E26" s="263"/>
      <c r="F26" s="13"/>
      <c r="G26" s="201"/>
      <c r="H26" s="11" t="s">
        <v>20</v>
      </c>
      <c r="K26" t="s">
        <v>180</v>
      </c>
    </row>
    <row r="27" spans="1:15" ht="12.75" customHeight="1" x14ac:dyDescent="0.2">
      <c r="A27" s="5">
        <v>5</v>
      </c>
      <c r="B27" s="261"/>
      <c r="C27" s="262"/>
      <c r="D27" s="262"/>
      <c r="E27" s="263"/>
      <c r="F27" s="13"/>
      <c r="G27" s="201"/>
      <c r="H27" s="11" t="s">
        <v>20</v>
      </c>
      <c r="K27" s="6" t="s">
        <v>256</v>
      </c>
    </row>
    <row r="28" spans="1:15" ht="12.75" customHeight="1" x14ac:dyDescent="0.2">
      <c r="A28" s="5">
        <v>6</v>
      </c>
      <c r="B28" s="261"/>
      <c r="C28" s="262"/>
      <c r="D28" s="262"/>
      <c r="E28" s="263"/>
      <c r="F28" s="13"/>
      <c r="G28" s="201"/>
      <c r="H28" s="11" t="s">
        <v>20</v>
      </c>
      <c r="K28" t="s">
        <v>194</v>
      </c>
    </row>
    <row r="29" spans="1:15" ht="12.75" customHeight="1" x14ac:dyDescent="0.2">
      <c r="A29" s="5">
        <v>7</v>
      </c>
      <c r="B29" s="261"/>
      <c r="C29" s="262"/>
      <c r="D29" s="262"/>
      <c r="E29" s="263"/>
      <c r="F29" s="13"/>
      <c r="G29" s="201"/>
      <c r="H29" s="11" t="s">
        <v>20</v>
      </c>
      <c r="K29" t="s">
        <v>196</v>
      </c>
    </row>
    <row r="30" spans="1:15" ht="12.75" customHeight="1" x14ac:dyDescent="0.2">
      <c r="A30" s="5">
        <v>8</v>
      </c>
      <c r="B30" s="261"/>
      <c r="C30" s="262"/>
      <c r="D30" s="262"/>
      <c r="E30" s="263"/>
      <c r="F30" s="13"/>
      <c r="G30" s="201"/>
      <c r="H30" s="11" t="s">
        <v>20</v>
      </c>
      <c r="K30" t="s">
        <v>290</v>
      </c>
    </row>
    <row r="31" spans="1:15" ht="12.75" customHeight="1" x14ac:dyDescent="0.2">
      <c r="A31" s="5">
        <v>9</v>
      </c>
      <c r="B31" s="261"/>
      <c r="C31" s="262"/>
      <c r="D31" s="262"/>
      <c r="E31" s="263"/>
      <c r="F31" s="13"/>
      <c r="G31" s="201"/>
      <c r="H31" s="11" t="s">
        <v>20</v>
      </c>
      <c r="K31" t="s">
        <v>175</v>
      </c>
    </row>
    <row r="32" spans="1:15" ht="12.75" customHeight="1" x14ac:dyDescent="0.2">
      <c r="A32" s="5">
        <v>10</v>
      </c>
      <c r="B32" s="261"/>
      <c r="C32" s="262"/>
      <c r="D32" s="262"/>
      <c r="E32" s="263"/>
      <c r="F32" s="13"/>
      <c r="G32" s="201"/>
      <c r="H32" s="11" t="s">
        <v>20</v>
      </c>
      <c r="K32" t="s">
        <v>190</v>
      </c>
      <c r="O32" s="5"/>
    </row>
    <row r="33" spans="1:14" ht="12.75" customHeight="1" x14ac:dyDescent="0.2">
      <c r="A33" s="5">
        <v>11</v>
      </c>
      <c r="B33" s="261"/>
      <c r="C33" s="262"/>
      <c r="D33" s="262"/>
      <c r="E33" s="263"/>
      <c r="F33" s="13"/>
      <c r="G33" s="201"/>
      <c r="H33" s="11" t="s">
        <v>20</v>
      </c>
      <c r="J33" s="5"/>
      <c r="K33" t="s">
        <v>177</v>
      </c>
    </row>
    <row r="34" spans="1:14" ht="12.75" customHeight="1" x14ac:dyDescent="0.2">
      <c r="A34" s="5">
        <v>12</v>
      </c>
      <c r="B34" s="261"/>
      <c r="C34" s="262"/>
      <c r="D34" s="262"/>
      <c r="E34" s="263"/>
      <c r="F34" s="13"/>
      <c r="G34" s="201"/>
      <c r="H34" s="11" t="s">
        <v>20</v>
      </c>
      <c r="K34" t="s">
        <v>178</v>
      </c>
    </row>
    <row r="35" spans="1:14" ht="12.75" customHeight="1" x14ac:dyDescent="0.2">
      <c r="A35" s="5">
        <v>13</v>
      </c>
      <c r="B35" s="261"/>
      <c r="C35" s="262"/>
      <c r="D35" s="262"/>
      <c r="E35" s="263"/>
      <c r="F35" s="13"/>
      <c r="G35" s="201"/>
      <c r="H35" s="11" t="s">
        <v>20</v>
      </c>
      <c r="K35" t="s">
        <v>181</v>
      </c>
    </row>
    <row r="36" spans="1:14" ht="12.75" customHeight="1" x14ac:dyDescent="0.2">
      <c r="A36" s="5">
        <v>14</v>
      </c>
      <c r="B36" s="261"/>
      <c r="C36" s="262"/>
      <c r="D36" s="262"/>
      <c r="E36" s="263"/>
      <c r="F36" s="13"/>
      <c r="G36" s="201"/>
      <c r="H36" s="11" t="s">
        <v>20</v>
      </c>
      <c r="K36" t="s">
        <v>68</v>
      </c>
    </row>
    <row r="37" spans="1:14" ht="12.75" customHeight="1" x14ac:dyDescent="0.2">
      <c r="A37" s="5">
        <v>15</v>
      </c>
      <c r="B37" s="261"/>
      <c r="C37" s="262"/>
      <c r="D37" s="262"/>
      <c r="E37" s="263"/>
      <c r="F37" s="13"/>
      <c r="G37" s="201"/>
      <c r="H37" s="11" t="s">
        <v>20</v>
      </c>
      <c r="K37" t="s">
        <v>68</v>
      </c>
    </row>
    <row r="38" spans="1:14" ht="12.75" customHeight="1" x14ac:dyDescent="0.2">
      <c r="A38" s="5">
        <v>16</v>
      </c>
      <c r="B38" s="261"/>
      <c r="C38" s="262"/>
      <c r="D38" s="262"/>
      <c r="E38" s="263"/>
      <c r="F38" s="13"/>
      <c r="G38" s="201"/>
      <c r="H38" s="11" t="s">
        <v>20</v>
      </c>
    </row>
    <row r="39" spans="1:14" ht="12.75" customHeight="1" x14ac:dyDescent="0.2">
      <c r="A39" s="5">
        <v>17</v>
      </c>
      <c r="B39" s="261"/>
      <c r="C39" s="262"/>
      <c r="D39" s="262"/>
      <c r="E39" s="263"/>
      <c r="F39" s="13"/>
      <c r="G39" s="201"/>
      <c r="H39" s="11" t="s">
        <v>20</v>
      </c>
      <c r="K39" s="5"/>
    </row>
    <row r="40" spans="1:14" ht="62.25" hidden="1" customHeight="1" x14ac:dyDescent="0.2">
      <c r="A40" s="265" t="s">
        <v>298</v>
      </c>
      <c r="B40" s="265"/>
      <c r="C40" s="265"/>
      <c r="D40" s="265"/>
      <c r="E40" s="265"/>
      <c r="F40" s="265"/>
      <c r="G40" s="265"/>
      <c r="K40" t="s">
        <v>68</v>
      </c>
    </row>
    <row r="41" spans="1:14" s="5" customFormat="1" ht="24.75" hidden="1" customHeight="1" x14ac:dyDescent="0.2">
      <c r="A41" s="1" t="s">
        <v>24</v>
      </c>
      <c r="B41" s="1" t="s">
        <v>25</v>
      </c>
      <c r="C41" s="12" t="s">
        <v>28</v>
      </c>
      <c r="D41" s="264" t="s">
        <v>26</v>
      </c>
      <c r="E41" s="264"/>
      <c r="F41" s="1" t="s">
        <v>27</v>
      </c>
      <c r="G41" s="9"/>
      <c r="I41"/>
      <c r="J41" t="s">
        <v>68</v>
      </c>
      <c r="K41" t="s">
        <v>68</v>
      </c>
      <c r="N41"/>
    </row>
    <row r="42" spans="1:14" ht="12.75" hidden="1" customHeight="1" x14ac:dyDescent="0.2">
      <c r="A42" s="5">
        <v>1</v>
      </c>
      <c r="B42" s="195" t="s">
        <v>68</v>
      </c>
      <c r="C42" s="196" t="s">
        <v>15</v>
      </c>
      <c r="D42" s="257" t="s">
        <v>68</v>
      </c>
      <c r="E42" s="257"/>
      <c r="F42" s="256"/>
      <c r="G42" s="256"/>
      <c r="H42" s="11" t="s">
        <v>172</v>
      </c>
      <c r="K42" t="s">
        <v>68</v>
      </c>
    </row>
    <row r="43" spans="1:14" ht="12.75" hidden="1" customHeight="1" x14ac:dyDescent="0.2">
      <c r="A43" s="5">
        <v>2</v>
      </c>
      <c r="B43" s="13" t="s">
        <v>150</v>
      </c>
      <c r="C43" s="196" t="s">
        <v>18</v>
      </c>
      <c r="D43" s="257" t="s">
        <v>68</v>
      </c>
      <c r="E43" s="257"/>
      <c r="F43" s="256"/>
      <c r="G43" s="256"/>
      <c r="H43" s="11" t="s">
        <v>170</v>
      </c>
      <c r="K43" t="s">
        <v>68</v>
      </c>
    </row>
    <row r="44" spans="1:14" ht="12.75" hidden="1" customHeight="1" x14ac:dyDescent="0.2">
      <c r="A44" s="5">
        <v>3</v>
      </c>
      <c r="B44" s="13" t="s">
        <v>68</v>
      </c>
      <c r="C44" s="196" t="s">
        <v>123</v>
      </c>
      <c r="D44" s="257" t="s">
        <v>68</v>
      </c>
      <c r="E44" s="257"/>
      <c r="F44" s="256"/>
      <c r="G44" s="256"/>
      <c r="H44" s="11" t="s">
        <v>171</v>
      </c>
    </row>
    <row r="45" spans="1:14" ht="12.75" hidden="1" customHeight="1" x14ac:dyDescent="0.2">
      <c r="A45" s="5">
        <v>4</v>
      </c>
      <c r="B45" s="13"/>
      <c r="C45" s="200"/>
      <c r="D45" s="257"/>
      <c r="E45" s="257"/>
      <c r="F45" s="256"/>
      <c r="G45" s="256"/>
      <c r="H45" s="11" t="s">
        <v>23</v>
      </c>
      <c r="K45" t="s">
        <v>68</v>
      </c>
    </row>
    <row r="46" spans="1:14" ht="12.75" hidden="1" customHeight="1" x14ac:dyDescent="0.2">
      <c r="A46" s="5">
        <v>5</v>
      </c>
      <c r="B46" s="13"/>
      <c r="C46" s="200"/>
      <c r="D46" s="257"/>
      <c r="E46" s="257"/>
      <c r="F46" s="256"/>
      <c r="G46" s="256"/>
      <c r="H46" s="11" t="s">
        <v>23</v>
      </c>
      <c r="K46" t="s">
        <v>68</v>
      </c>
    </row>
    <row r="47" spans="1:14" ht="12.75" hidden="1" customHeight="1" x14ac:dyDescent="0.2">
      <c r="A47" s="5">
        <v>6</v>
      </c>
      <c r="B47" s="13"/>
      <c r="C47" s="200"/>
      <c r="D47" s="257"/>
      <c r="E47" s="257"/>
      <c r="F47" s="256"/>
      <c r="G47" s="256"/>
      <c r="H47" s="11" t="s">
        <v>23</v>
      </c>
      <c r="K47" t="s">
        <v>68</v>
      </c>
    </row>
    <row r="48" spans="1:14" ht="12.75" hidden="1" customHeight="1" x14ac:dyDescent="0.2">
      <c r="A48" s="5">
        <v>7</v>
      </c>
      <c r="B48" s="14"/>
      <c r="C48" s="200"/>
      <c r="D48" s="257"/>
      <c r="E48" s="257"/>
      <c r="F48" s="256"/>
      <c r="G48" s="256"/>
      <c r="H48" s="11" t="s">
        <v>23</v>
      </c>
    </row>
    <row r="49" spans="1:8" ht="12.75" hidden="1" customHeight="1" x14ac:dyDescent="0.2">
      <c r="A49" s="5">
        <v>8</v>
      </c>
      <c r="B49" s="14"/>
      <c r="C49" s="200"/>
      <c r="D49" s="257"/>
      <c r="E49" s="257"/>
      <c r="F49" s="256"/>
      <c r="G49" s="256"/>
      <c r="H49" s="11" t="s">
        <v>23</v>
      </c>
    </row>
    <row r="50" spans="1:8" hidden="1" x14ac:dyDescent="0.2">
      <c r="A50" s="5">
        <v>9</v>
      </c>
      <c r="B50" s="14"/>
      <c r="C50" s="200"/>
      <c r="D50" s="257"/>
      <c r="E50" s="257"/>
      <c r="F50" s="256"/>
      <c r="G50" s="256"/>
      <c r="H50" s="11" t="s">
        <v>23</v>
      </c>
    </row>
    <row r="51" spans="1:8" hidden="1" x14ac:dyDescent="0.2">
      <c r="A51" s="5">
        <v>10</v>
      </c>
      <c r="B51" s="14"/>
      <c r="C51" s="200"/>
      <c r="D51" s="257"/>
      <c r="E51" s="257"/>
      <c r="F51" s="258"/>
      <c r="G51" s="258"/>
      <c r="H51" s="11" t="s">
        <v>23</v>
      </c>
    </row>
    <row r="52" spans="1:8" x14ac:dyDescent="0.2">
      <c r="A52" s="259"/>
      <c r="B52" s="259"/>
      <c r="C52" s="259"/>
    </row>
    <row r="54" spans="1:8" x14ac:dyDescent="0.2">
      <c r="B54" s="248" t="s">
        <v>300</v>
      </c>
      <c r="C54" s="249"/>
    </row>
  </sheetData>
  <sheetProtection algorithmName="SHA-512" hashValue="8B7O6SD3CZiBwG25+QTOmVkwLgV/y+Tl1OamjfJRy+TUjUg+eQ5XEzLt290eOe4MvFIfJuk+/EOMJT4yp5bPlg==" saltValue="F9VRcyKuAsN/4GfeHAZbsg==" spinCount="100000" sheet="1" selectLockedCells="1"/>
  <mergeCells count="59">
    <mergeCell ref="B23:E23"/>
    <mergeCell ref="B24:E24"/>
    <mergeCell ref="B25:E25"/>
    <mergeCell ref="C17:F17"/>
    <mergeCell ref="C18:F18"/>
    <mergeCell ref="C19:F19"/>
    <mergeCell ref="B22:D22"/>
    <mergeCell ref="A1:F1"/>
    <mergeCell ref="A2:F2"/>
    <mergeCell ref="C5:F5"/>
    <mergeCell ref="C12:F12"/>
    <mergeCell ref="C6:F6"/>
    <mergeCell ref="C7:F7"/>
    <mergeCell ref="C8:F8"/>
    <mergeCell ref="C9:F9"/>
    <mergeCell ref="C10:F10"/>
    <mergeCell ref="A40:G40"/>
    <mergeCell ref="B26:E26"/>
    <mergeCell ref="B27:E27"/>
    <mergeCell ref="B30:E30"/>
    <mergeCell ref="B31:E31"/>
    <mergeCell ref="B32:E32"/>
    <mergeCell ref="B33:E33"/>
    <mergeCell ref="B29:E29"/>
    <mergeCell ref="B36:E36"/>
    <mergeCell ref="B37:E37"/>
    <mergeCell ref="B34:E34"/>
    <mergeCell ref="B35:E35"/>
    <mergeCell ref="B39:E39"/>
    <mergeCell ref="B28:E28"/>
    <mergeCell ref="C15:F15"/>
    <mergeCell ref="C11:F11"/>
    <mergeCell ref="C13:F13"/>
    <mergeCell ref="F49:G49"/>
    <mergeCell ref="F50:G50"/>
    <mergeCell ref="B38:E38"/>
    <mergeCell ref="F47:G47"/>
    <mergeCell ref="F48:G48"/>
    <mergeCell ref="F43:G43"/>
    <mergeCell ref="F44:G44"/>
    <mergeCell ref="F45:G45"/>
    <mergeCell ref="D42:E42"/>
    <mergeCell ref="D41:E41"/>
    <mergeCell ref="C20:F20"/>
    <mergeCell ref="C16:F16"/>
    <mergeCell ref="C14:F14"/>
    <mergeCell ref="F46:G46"/>
    <mergeCell ref="F42:G42"/>
    <mergeCell ref="D51:E51"/>
    <mergeCell ref="F51:G51"/>
    <mergeCell ref="A52:C52"/>
    <mergeCell ref="D49:E49"/>
    <mergeCell ref="D43:E43"/>
    <mergeCell ref="D44:E44"/>
    <mergeCell ref="D45:E45"/>
    <mergeCell ref="D46:E46"/>
    <mergeCell ref="D48:E48"/>
    <mergeCell ref="D47:E47"/>
    <mergeCell ref="D50:E50"/>
  </mergeCells>
  <phoneticPr fontId="0" type="noConversion"/>
  <dataValidations count="9">
    <dataValidation allowBlank="1" showInputMessage="1" showErrorMessage="1" promptTitle="service names" sqref="K41:K46 K35 K21:K22 K31:K32" xr:uid="{00000000-0002-0000-0000-000000000000}"/>
    <dataValidation type="list" allowBlank="1" showInputMessage="1" showErrorMessage="1" sqref="C9 G23:G39" xr:uid="{00000000-0002-0000-0000-000001000000}">
      <formula1>$N$4:$N$9</formula1>
    </dataValidation>
    <dataValidation type="list" allowBlank="1" showInputMessage="1" showErrorMessage="1" sqref="I4" xr:uid="{00000000-0002-0000-0000-000002000000}">
      <formula1>$I$4:$I$6</formula1>
    </dataValidation>
    <dataValidation type="list" allowBlank="1" showInputMessage="1" showErrorMessage="1" sqref="C12" xr:uid="{00000000-0002-0000-0000-000003000000}">
      <formula1>$I$4:$I$7</formula1>
    </dataValidation>
    <dataValidation type="list" allowBlank="1" showInputMessage="1" showErrorMessage="1" sqref="O8:O10" xr:uid="{00000000-0002-0000-0000-000004000000}">
      <formula1>$O$4:$O$7</formula1>
    </dataValidation>
    <dataValidation type="list" allowBlank="1" showInputMessage="1" showErrorMessage="1" sqref="C14:C15" xr:uid="{00000000-0002-0000-0000-000005000000}">
      <formula1>$L$5:$L$6</formula1>
    </dataValidation>
    <dataValidation type="list" allowBlank="1" showInputMessage="1" showErrorMessage="1" sqref="C45:C51" xr:uid="{00000000-0002-0000-0000-000006000000}">
      <formula1>$O$4:$O$10</formula1>
    </dataValidation>
    <dataValidation type="list" allowBlank="1" showInputMessage="1" showErrorMessage="1" sqref="F23:F39" xr:uid="{00000000-0002-0000-0000-000007000000}">
      <formula1>$J$4:$J$9</formula1>
    </dataValidation>
    <dataValidation type="list" allowBlank="1" showInputMessage="1" showErrorMessage="1" sqref="B23:E39" xr:uid="{00000000-0002-0000-0000-000008000000}">
      <formula1>$K$4:$K$35</formula1>
    </dataValidation>
  </dataValidations>
  <printOptions horizontalCentered="1"/>
  <pageMargins left="0.25" right="0.25" top="0.75" bottom="0.75" header="0.3" footer="0.3"/>
  <pageSetup scale="94"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24"/>
  <sheetViews>
    <sheetView workbookViewId="0">
      <selection activeCell="D9" sqref="D9"/>
    </sheetView>
  </sheetViews>
  <sheetFormatPr defaultRowHeight="12.75" x14ac:dyDescent="0.2"/>
  <cols>
    <col min="1" max="1" width="30.7109375" customWidth="1"/>
    <col min="2" max="2" width="15.7109375" style="44" customWidth="1"/>
    <col min="3" max="3" width="25.7109375" style="44" customWidth="1"/>
    <col min="4" max="4" width="50.7109375" style="52" customWidth="1"/>
    <col min="5" max="5" width="20.7109375" customWidth="1"/>
  </cols>
  <sheetData>
    <row r="1" spans="1:6" x14ac:dyDescent="0.2">
      <c r="A1" s="298" t="s">
        <v>124</v>
      </c>
      <c r="B1" s="299"/>
      <c r="C1" s="299"/>
      <c r="D1" s="300"/>
    </row>
    <row r="2" spans="1:6" ht="15.75" x14ac:dyDescent="0.25">
      <c r="A2" s="301" t="s">
        <v>311</v>
      </c>
      <c r="B2" s="302"/>
      <c r="C2" s="302"/>
      <c r="D2" s="303"/>
      <c r="E2" s="4" t="s">
        <v>1</v>
      </c>
      <c r="F2" s="4"/>
    </row>
    <row r="3" spans="1:6" ht="15.75" x14ac:dyDescent="0.25">
      <c r="A3" s="76" t="s">
        <v>294</v>
      </c>
      <c r="B3" s="281">
        <f>'Contact Sheet'!C5</f>
        <v>0</v>
      </c>
      <c r="C3" s="283"/>
      <c r="D3" s="296"/>
      <c r="E3" s="3" t="s">
        <v>97</v>
      </c>
    </row>
    <row r="4" spans="1:6" ht="15.75" x14ac:dyDescent="0.25">
      <c r="A4" s="76" t="s">
        <v>73</v>
      </c>
      <c r="B4" s="281">
        <f>'CSP 3'!$C$7</f>
        <v>0</v>
      </c>
      <c r="C4" s="283"/>
      <c r="D4" s="296"/>
      <c r="E4" s="3" t="s">
        <v>98</v>
      </c>
    </row>
    <row r="5" spans="1:6" ht="15.75" x14ac:dyDescent="0.25">
      <c r="A5" s="76" t="s">
        <v>74</v>
      </c>
      <c r="B5" s="281">
        <f>'CSP 3'!$C$5</f>
        <v>0</v>
      </c>
      <c r="C5" s="281"/>
      <c r="D5" s="297"/>
      <c r="E5" s="3" t="s">
        <v>98</v>
      </c>
    </row>
    <row r="6" spans="1:6" ht="15" x14ac:dyDescent="0.25">
      <c r="A6" s="141" t="s">
        <v>68</v>
      </c>
      <c r="B6" s="77"/>
      <c r="C6" s="304" t="s">
        <v>68</v>
      </c>
      <c r="D6" s="305"/>
    </row>
    <row r="7" spans="1:6" ht="35.1" customHeight="1" x14ac:dyDescent="0.2">
      <c r="A7" s="78" t="s">
        <v>132</v>
      </c>
      <c r="B7" s="79" t="s">
        <v>133</v>
      </c>
      <c r="C7" s="79" t="s">
        <v>140</v>
      </c>
      <c r="D7" s="79" t="s">
        <v>134</v>
      </c>
      <c r="E7" s="3" t="s">
        <v>142</v>
      </c>
    </row>
    <row r="8" spans="1:6" ht="15" thickBot="1" x14ac:dyDescent="0.25">
      <c r="A8" s="80" t="s">
        <v>173</v>
      </c>
      <c r="B8" s="81">
        <f>'CSP 3'!C32</f>
        <v>0</v>
      </c>
      <c r="C8" s="82"/>
      <c r="D8" s="83"/>
    </row>
    <row r="9" spans="1:6" ht="60" customHeight="1" thickTop="1" thickBot="1" x14ac:dyDescent="0.25">
      <c r="A9" s="86" t="s">
        <v>151</v>
      </c>
      <c r="B9" s="140">
        <f>'CSP 3'!C33</f>
        <v>0</v>
      </c>
      <c r="C9" s="87" t="s">
        <v>164</v>
      </c>
      <c r="D9" s="92"/>
      <c r="E9" s="24" t="s">
        <v>143</v>
      </c>
    </row>
    <row r="10" spans="1:6" ht="60" customHeight="1" thickTop="1" thickBot="1" x14ac:dyDescent="0.25">
      <c r="A10" s="86" t="s">
        <v>159</v>
      </c>
      <c r="B10" s="81">
        <f>'CSP 3'!C34</f>
        <v>0</v>
      </c>
      <c r="C10" s="87" t="s">
        <v>165</v>
      </c>
      <c r="D10" s="92"/>
      <c r="E10" s="24" t="s">
        <v>167</v>
      </c>
    </row>
    <row r="11" spans="1:6" ht="60" customHeight="1" thickTop="1" thickBot="1" x14ac:dyDescent="0.25">
      <c r="A11" s="84" t="s">
        <v>135</v>
      </c>
      <c r="B11" s="81">
        <f>'CSP 3'!C36</f>
        <v>0</v>
      </c>
      <c r="C11" s="85" t="s">
        <v>138</v>
      </c>
      <c r="D11" s="92" t="s">
        <v>68</v>
      </c>
      <c r="E11" s="24" t="s">
        <v>143</v>
      </c>
    </row>
    <row r="12" spans="1:6" ht="60" customHeight="1" thickTop="1" thickBot="1" x14ac:dyDescent="0.25">
      <c r="A12" s="84" t="s">
        <v>136</v>
      </c>
      <c r="B12" s="81">
        <f>'CSP 3'!C37</f>
        <v>0</v>
      </c>
      <c r="C12" s="85" t="s">
        <v>166</v>
      </c>
      <c r="D12" s="92" t="s">
        <v>68</v>
      </c>
      <c r="E12" s="24" t="s">
        <v>143</v>
      </c>
    </row>
    <row r="13" spans="1:6" ht="60" customHeight="1" thickTop="1" thickBot="1" x14ac:dyDescent="0.25">
      <c r="A13" s="86" t="s">
        <v>137</v>
      </c>
      <c r="B13" s="81">
        <f>'CSP 3'!C38</f>
        <v>0</v>
      </c>
      <c r="C13" s="87" t="s">
        <v>139</v>
      </c>
      <c r="D13" s="74" t="s">
        <v>68</v>
      </c>
      <c r="E13" s="24" t="s">
        <v>143</v>
      </c>
    </row>
    <row r="14" spans="1:6" ht="35.1" customHeight="1" thickTop="1" thickBot="1" x14ac:dyDescent="0.25">
      <c r="A14" s="78" t="s">
        <v>148</v>
      </c>
      <c r="B14" s="79" t="s">
        <v>147</v>
      </c>
      <c r="C14" s="79" t="s">
        <v>140</v>
      </c>
      <c r="D14" s="75" t="s">
        <v>134</v>
      </c>
      <c r="E14" s="24"/>
    </row>
    <row r="15" spans="1:6" ht="60" customHeight="1" thickTop="1" thickBot="1" x14ac:dyDescent="0.25">
      <c r="A15" s="88" t="s">
        <v>144</v>
      </c>
      <c r="B15" s="89" t="e">
        <f>'CSP 3'!C41</f>
        <v>#DIV/0!</v>
      </c>
      <c r="C15" s="88" t="s">
        <v>145</v>
      </c>
      <c r="D15" s="92" t="s">
        <v>68</v>
      </c>
      <c r="E15" s="24" t="s">
        <v>143</v>
      </c>
    </row>
    <row r="16" spans="1:6" ht="60" customHeight="1" thickTop="1" thickBot="1" x14ac:dyDescent="0.25">
      <c r="A16" s="84" t="s">
        <v>185</v>
      </c>
      <c r="B16" s="90" t="e">
        <f>'CSP 3'!C40</f>
        <v>#DIV/0!</v>
      </c>
      <c r="C16" s="84" t="s">
        <v>168</v>
      </c>
      <c r="D16" s="92" t="s">
        <v>68</v>
      </c>
      <c r="E16" s="24" t="s">
        <v>143</v>
      </c>
    </row>
    <row r="17" spans="1:5" ht="60" customHeight="1" thickTop="1" thickBot="1" x14ac:dyDescent="0.25">
      <c r="A17" s="84" t="s">
        <v>141</v>
      </c>
      <c r="B17" s="91" t="e">
        <f>'CSP 3'!E55</f>
        <v>#DIV/0!</v>
      </c>
      <c r="C17" s="84" t="s">
        <v>146</v>
      </c>
      <c r="D17" s="92" t="s">
        <v>68</v>
      </c>
      <c r="E17" s="24" t="s">
        <v>143</v>
      </c>
    </row>
    <row r="18" spans="1:5" ht="35.1" customHeight="1" thickTop="1" thickBot="1" x14ac:dyDescent="0.25">
      <c r="A18" s="293" t="s">
        <v>149</v>
      </c>
      <c r="B18" s="294"/>
      <c r="C18" s="294"/>
      <c r="D18" s="295"/>
    </row>
    <row r="19" spans="1:5" ht="35.1" customHeight="1" thickTop="1" x14ac:dyDescent="0.2">
      <c r="A19" s="284" t="s">
        <v>68</v>
      </c>
      <c r="B19" s="285"/>
      <c r="C19" s="285"/>
      <c r="D19" s="286"/>
      <c r="E19" s="24" t="s">
        <v>143</v>
      </c>
    </row>
    <row r="20" spans="1:5" ht="35.1" customHeight="1" x14ac:dyDescent="0.2">
      <c r="A20" s="287"/>
      <c r="B20" s="288"/>
      <c r="C20" s="288"/>
      <c r="D20" s="289"/>
    </row>
    <row r="21" spans="1:5" ht="35.1" customHeight="1" x14ac:dyDescent="0.2">
      <c r="A21" s="287"/>
      <c r="B21" s="288"/>
      <c r="C21" s="288"/>
      <c r="D21" s="289"/>
    </row>
    <row r="22" spans="1:5" ht="35.1" customHeight="1" x14ac:dyDescent="0.2">
      <c r="A22" s="287"/>
      <c r="B22" s="288"/>
      <c r="C22" s="288"/>
      <c r="D22" s="289"/>
    </row>
    <row r="23" spans="1:5" ht="35.1" customHeight="1" thickBot="1" x14ac:dyDescent="0.25">
      <c r="A23" s="290"/>
      <c r="B23" s="291"/>
      <c r="C23" s="291"/>
      <c r="D23" s="292"/>
    </row>
    <row r="24" spans="1:5" ht="13.5" thickTop="1" x14ac:dyDescent="0.2"/>
  </sheetData>
  <sheetProtection algorithmName="SHA-512" hashValue="St6xMJ/wxBgy1XMhKfw5i4tXi563N+R8UNxhFfBTiistORKg55nH9F0A2j0Wv3AA8iq5dlBOM7Sh5NVQsXWRdA==" saltValue="++Uj7iY5NYdhS4BYIln7lw==" spinCount="100000" sheet="1" selectLockedCells="1"/>
  <mergeCells count="8">
    <mergeCell ref="A18:D18"/>
    <mergeCell ref="A19:D23"/>
    <mergeCell ref="A1:D1"/>
    <mergeCell ref="A2:D2"/>
    <mergeCell ref="B3:D3"/>
    <mergeCell ref="B4:D4"/>
    <mergeCell ref="B5:D5"/>
    <mergeCell ref="C6:D6"/>
  </mergeCells>
  <printOptions horizontalCentered="1"/>
  <pageMargins left="0.23" right="0.24" top="0.17" bottom="0.17" header="0.17" footer="0.17"/>
  <pageSetup scale="82"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58"/>
  <sheetViews>
    <sheetView topLeftCell="A6" zoomScaleNormal="100" workbookViewId="0">
      <selection activeCell="C26" sqref="C26"/>
    </sheetView>
  </sheetViews>
  <sheetFormatPr defaultRowHeight="12.75" x14ac:dyDescent="0.2"/>
  <cols>
    <col min="1" max="1" width="5.28515625" style="5" customWidth="1"/>
    <col min="2" max="2" width="39.7109375" style="23" customWidth="1"/>
    <col min="3" max="3" width="24" customWidth="1"/>
    <col min="4" max="4" width="8.7109375" customWidth="1"/>
    <col min="5" max="5" width="11.28515625" style="19" customWidth="1"/>
    <col min="6" max="6" width="9.28515625" style="19" customWidth="1"/>
    <col min="7" max="7" width="21.42578125" bestFit="1" customWidth="1"/>
    <col min="8" max="8" width="46.42578125" hidden="1" customWidth="1"/>
    <col min="9" max="9" width="31.42578125" hidden="1" customWidth="1"/>
    <col min="10" max="10" width="5.7109375" hidden="1" customWidth="1"/>
    <col min="11" max="11" width="15.7109375" hidden="1" customWidth="1"/>
    <col min="12" max="16" width="9.28515625" customWidth="1"/>
  </cols>
  <sheetData>
    <row r="1" spans="1:11" x14ac:dyDescent="0.2">
      <c r="A1" s="266" t="s">
        <v>124</v>
      </c>
      <c r="B1" s="266"/>
      <c r="C1" s="266"/>
      <c r="D1" s="266"/>
      <c r="E1" s="266"/>
      <c r="F1" s="266"/>
    </row>
    <row r="2" spans="1:11" ht="15.75" x14ac:dyDescent="0.25">
      <c r="A2" s="267" t="s">
        <v>310</v>
      </c>
      <c r="B2" s="267"/>
      <c r="C2" s="267"/>
      <c r="D2" s="267"/>
      <c r="E2" s="267"/>
      <c r="F2" s="267"/>
    </row>
    <row r="3" spans="1:11" ht="18.75" customHeight="1" x14ac:dyDescent="0.2">
      <c r="B3" s="18" t="s">
        <v>296</v>
      </c>
      <c r="C3" s="213">
        <f>'Contact Sheet'!C5</f>
        <v>0</v>
      </c>
      <c r="D3" s="221"/>
      <c r="E3" s="221"/>
      <c r="F3" s="221"/>
      <c r="G3" s="3" t="s">
        <v>94</v>
      </c>
      <c r="H3" s="6" t="s">
        <v>274</v>
      </c>
      <c r="I3" s="208" t="s">
        <v>275</v>
      </c>
    </row>
    <row r="4" spans="1:11" x14ac:dyDescent="0.2">
      <c r="A4" s="16" t="s">
        <v>0</v>
      </c>
      <c r="B4" s="17" t="s">
        <v>30</v>
      </c>
      <c r="C4" s="20"/>
      <c r="D4" s="20"/>
      <c r="E4" s="21"/>
      <c r="F4" s="21"/>
      <c r="G4" s="4" t="s">
        <v>1</v>
      </c>
      <c r="H4" s="6" t="s">
        <v>252</v>
      </c>
      <c r="I4" s="6" t="s">
        <v>161</v>
      </c>
      <c r="J4" t="s">
        <v>5</v>
      </c>
      <c r="K4" t="s">
        <v>31</v>
      </c>
    </row>
    <row r="5" spans="1:11" x14ac:dyDescent="0.2">
      <c r="A5" s="5">
        <v>1</v>
      </c>
      <c r="B5" s="19" t="s">
        <v>74</v>
      </c>
      <c r="C5" s="22"/>
      <c r="D5" s="228"/>
      <c r="E5" s="229"/>
      <c r="F5" s="229"/>
      <c r="G5" s="3" t="s">
        <v>32</v>
      </c>
      <c r="H5" s="6" t="s">
        <v>276</v>
      </c>
      <c r="I5" s="6" t="s">
        <v>282</v>
      </c>
      <c r="J5" t="s">
        <v>186</v>
      </c>
      <c r="K5" t="s">
        <v>33</v>
      </c>
    </row>
    <row r="6" spans="1:11" x14ac:dyDescent="0.2">
      <c r="A6" s="5">
        <v>2</v>
      </c>
      <c r="B6" s="23" t="s">
        <v>34</v>
      </c>
      <c r="C6" s="22"/>
      <c r="D6" s="230"/>
      <c r="E6" s="231"/>
      <c r="F6" s="231"/>
      <c r="G6" s="3" t="s">
        <v>32</v>
      </c>
      <c r="H6" s="6" t="s">
        <v>254</v>
      </c>
      <c r="I6" s="6" t="s">
        <v>161</v>
      </c>
      <c r="J6" t="s">
        <v>187</v>
      </c>
      <c r="K6" t="s">
        <v>35</v>
      </c>
    </row>
    <row r="7" spans="1:11" x14ac:dyDescent="0.2">
      <c r="A7" s="5">
        <v>3</v>
      </c>
      <c r="B7" s="207" t="s">
        <v>169</v>
      </c>
      <c r="C7" s="214"/>
      <c r="D7" s="230"/>
      <c r="E7" s="231"/>
      <c r="F7" s="231"/>
      <c r="G7" s="142" t="s">
        <v>32</v>
      </c>
      <c r="H7" s="204" t="s">
        <v>284</v>
      </c>
      <c r="I7" s="6" t="s">
        <v>161</v>
      </c>
      <c r="J7" t="s">
        <v>188</v>
      </c>
      <c r="K7" t="s">
        <v>36</v>
      </c>
    </row>
    <row r="8" spans="1:11" x14ac:dyDescent="0.2">
      <c r="B8" s="202"/>
      <c r="C8" s="233" t="e">
        <f>LOOKUP(C7,H3:H33,I3:I33)</f>
        <v>#N/A</v>
      </c>
      <c r="D8" s="230"/>
      <c r="E8" s="231"/>
      <c r="F8" s="231"/>
      <c r="G8" s="24" t="s">
        <v>68</v>
      </c>
      <c r="H8" s="6" t="s">
        <v>281</v>
      </c>
      <c r="I8" s="6" t="s">
        <v>282</v>
      </c>
      <c r="J8" t="s">
        <v>17</v>
      </c>
      <c r="K8" t="s">
        <v>37</v>
      </c>
    </row>
    <row r="9" spans="1:11" ht="13.5" customHeight="1" x14ac:dyDescent="0.2">
      <c r="A9" s="125">
        <v>4</v>
      </c>
      <c r="B9" s="124" t="s">
        <v>126</v>
      </c>
      <c r="C9" s="25"/>
      <c r="D9" s="232"/>
      <c r="E9" s="231"/>
      <c r="F9" s="231"/>
      <c r="G9" s="24" t="s">
        <v>3</v>
      </c>
      <c r="H9" s="6" t="s">
        <v>262</v>
      </c>
      <c r="I9" s="6" t="s">
        <v>257</v>
      </c>
    </row>
    <row r="10" spans="1:11" ht="12.75" customHeight="1" x14ac:dyDescent="0.2">
      <c r="A10" s="5">
        <v>5</v>
      </c>
      <c r="B10" s="23" t="s">
        <v>127</v>
      </c>
      <c r="C10" s="126" t="s">
        <v>68</v>
      </c>
      <c r="D10" s="26"/>
      <c r="G10" s="24" t="s">
        <v>3</v>
      </c>
      <c r="H10" s="6" t="s">
        <v>263</v>
      </c>
      <c r="I10" s="6" t="s">
        <v>161</v>
      </c>
    </row>
    <row r="11" spans="1:11" x14ac:dyDescent="0.2">
      <c r="A11" s="5">
        <v>6</v>
      </c>
      <c r="B11" s="277" t="s">
        <v>128</v>
      </c>
      <c r="C11" s="278"/>
      <c r="D11" s="277"/>
      <c r="E11" s="278"/>
      <c r="F11" s="226"/>
      <c r="G11" s="24"/>
      <c r="H11" s="6" t="s">
        <v>264</v>
      </c>
      <c r="I11" s="6" t="s">
        <v>161</v>
      </c>
    </row>
    <row r="12" spans="1:11" ht="12.75" customHeight="1" x14ac:dyDescent="0.2">
      <c r="A12" s="15" t="s">
        <v>57</v>
      </c>
      <c r="B12" s="18" t="s">
        <v>56</v>
      </c>
      <c r="C12" s="27" t="s">
        <v>68</v>
      </c>
      <c r="D12" s="28"/>
      <c r="G12" s="24" t="s">
        <v>3</v>
      </c>
      <c r="H12" s="6" t="s">
        <v>265</v>
      </c>
      <c r="I12" s="6" t="s">
        <v>162</v>
      </c>
    </row>
    <row r="13" spans="1:11" ht="12.75" customHeight="1" x14ac:dyDescent="0.2">
      <c r="A13" s="15" t="s">
        <v>58</v>
      </c>
      <c r="B13" s="18" t="s">
        <v>38</v>
      </c>
      <c r="C13" s="29" t="s">
        <v>68</v>
      </c>
      <c r="D13" s="28"/>
      <c r="G13" s="24" t="s">
        <v>3</v>
      </c>
      <c r="H13" s="6" t="s">
        <v>193</v>
      </c>
      <c r="I13" s="6" t="s">
        <v>245</v>
      </c>
    </row>
    <row r="14" spans="1:11" ht="12.75" customHeight="1" x14ac:dyDescent="0.2">
      <c r="A14" s="15" t="s">
        <v>59</v>
      </c>
      <c r="B14" s="18" t="s">
        <v>51</v>
      </c>
      <c r="C14" s="29" t="s">
        <v>68</v>
      </c>
      <c r="D14" s="28"/>
      <c r="G14" s="24" t="s">
        <v>3</v>
      </c>
      <c r="H14" s="6" t="s">
        <v>307</v>
      </c>
      <c r="I14" s="6" t="s">
        <v>259</v>
      </c>
    </row>
    <row r="15" spans="1:11" ht="12.75" customHeight="1" x14ac:dyDescent="0.2">
      <c r="A15" s="15" t="s">
        <v>60</v>
      </c>
      <c r="B15" s="18" t="s">
        <v>55</v>
      </c>
      <c r="C15" s="29" t="s">
        <v>68</v>
      </c>
      <c r="D15" s="28"/>
      <c r="G15" s="24" t="s">
        <v>3</v>
      </c>
      <c r="H15" s="6" t="s">
        <v>277</v>
      </c>
      <c r="I15" s="6" t="s">
        <v>259</v>
      </c>
    </row>
    <row r="16" spans="1:11" ht="12.75" customHeight="1" x14ac:dyDescent="0.2">
      <c r="A16" s="15" t="s">
        <v>61</v>
      </c>
      <c r="B16" s="18" t="s">
        <v>82</v>
      </c>
      <c r="C16" s="29" t="s">
        <v>68</v>
      </c>
      <c r="D16" s="28"/>
      <c r="G16" s="24" t="s">
        <v>3</v>
      </c>
      <c r="H16" s="6" t="s">
        <v>292</v>
      </c>
      <c r="I16" s="6" t="s">
        <v>259</v>
      </c>
    </row>
    <row r="17" spans="1:10" ht="12.75" customHeight="1" x14ac:dyDescent="0.2">
      <c r="A17" s="15" t="s">
        <v>62</v>
      </c>
      <c r="B17" s="18" t="s">
        <v>52</v>
      </c>
      <c r="C17" s="29" t="s">
        <v>68</v>
      </c>
      <c r="D17" s="28"/>
      <c r="G17" s="24" t="s">
        <v>3</v>
      </c>
      <c r="H17" s="6" t="s">
        <v>291</v>
      </c>
      <c r="I17" s="6" t="s">
        <v>259</v>
      </c>
    </row>
    <row r="18" spans="1:10" ht="12.75" customHeight="1" x14ac:dyDescent="0.2">
      <c r="A18" s="15" t="s">
        <v>63</v>
      </c>
      <c r="B18" s="18" t="s">
        <v>53</v>
      </c>
      <c r="C18" s="29" t="s">
        <v>68</v>
      </c>
      <c r="D18" s="28"/>
      <c r="G18" s="24" t="s">
        <v>3</v>
      </c>
      <c r="H18" s="6" t="s">
        <v>278</v>
      </c>
      <c r="I18" s="6" t="s">
        <v>259</v>
      </c>
    </row>
    <row r="19" spans="1:10" ht="12.75" customHeight="1" x14ac:dyDescent="0.2">
      <c r="A19" s="15" t="s">
        <v>64</v>
      </c>
      <c r="B19" s="18" t="s">
        <v>39</v>
      </c>
      <c r="C19" s="29" t="s">
        <v>68</v>
      </c>
      <c r="D19" s="28"/>
      <c r="G19" s="24" t="s">
        <v>3</v>
      </c>
      <c r="H19" s="6" t="s">
        <v>279</v>
      </c>
      <c r="I19" s="6" t="s">
        <v>258</v>
      </c>
    </row>
    <row r="20" spans="1:10" ht="12.75" customHeight="1" x14ac:dyDescent="0.2">
      <c r="A20" s="15" t="s">
        <v>65</v>
      </c>
      <c r="B20" s="18" t="s">
        <v>83</v>
      </c>
      <c r="C20" s="29" t="s">
        <v>68</v>
      </c>
      <c r="D20" s="28"/>
      <c r="G20" s="24" t="s">
        <v>3</v>
      </c>
      <c r="H20" s="6" t="s">
        <v>266</v>
      </c>
      <c r="I20" s="6" t="s">
        <v>160</v>
      </c>
    </row>
    <row r="21" spans="1:10" ht="12.75" customHeight="1" x14ac:dyDescent="0.2">
      <c r="A21" s="15" t="s">
        <v>66</v>
      </c>
      <c r="B21" s="18" t="s">
        <v>54</v>
      </c>
      <c r="C21" s="29" t="s">
        <v>68</v>
      </c>
      <c r="D21" s="28"/>
      <c r="G21" s="24" t="s">
        <v>3</v>
      </c>
      <c r="H21" s="6" t="s">
        <v>195</v>
      </c>
      <c r="I21" s="6" t="s">
        <v>245</v>
      </c>
    </row>
    <row r="22" spans="1:10" ht="12.75" customHeight="1" x14ac:dyDescent="0.2">
      <c r="A22" s="15" t="s">
        <v>67</v>
      </c>
      <c r="B22" s="18" t="s">
        <v>84</v>
      </c>
      <c r="C22" s="29" t="s">
        <v>68</v>
      </c>
      <c r="D22" s="28"/>
      <c r="G22" s="24" t="s">
        <v>3</v>
      </c>
      <c r="H22" s="6" t="s">
        <v>261</v>
      </c>
      <c r="I22" s="6" t="s">
        <v>161</v>
      </c>
      <c r="J22" t="s">
        <v>68</v>
      </c>
    </row>
    <row r="23" spans="1:10" x14ac:dyDescent="0.2">
      <c r="A23" s="15"/>
      <c r="B23" s="18"/>
      <c r="C23" s="28"/>
      <c r="D23" s="28"/>
      <c r="G23" s="24"/>
      <c r="H23" s="6" t="s">
        <v>267</v>
      </c>
      <c r="I23" s="6" t="s">
        <v>161</v>
      </c>
    </row>
    <row r="24" spans="1:10" x14ac:dyDescent="0.2">
      <c r="A24" s="15"/>
      <c r="B24" s="18"/>
      <c r="C24" s="28"/>
      <c r="D24" s="28"/>
      <c r="G24" s="24"/>
      <c r="H24" s="6" t="s">
        <v>268</v>
      </c>
      <c r="I24" s="6" t="s">
        <v>161</v>
      </c>
    </row>
    <row r="25" spans="1:10" x14ac:dyDescent="0.2">
      <c r="A25" s="5">
        <v>7</v>
      </c>
      <c r="B25" s="276" t="s">
        <v>88</v>
      </c>
      <c r="C25" s="276"/>
      <c r="D25" s="12"/>
      <c r="E25" s="12"/>
      <c r="F25" s="12"/>
      <c r="G25" s="24"/>
      <c r="H25" s="6" t="s">
        <v>269</v>
      </c>
      <c r="I25" s="6" t="s">
        <v>161</v>
      </c>
    </row>
    <row r="26" spans="1:10" x14ac:dyDescent="0.2">
      <c r="A26" s="15" t="s">
        <v>57</v>
      </c>
      <c r="B26" s="71" t="s">
        <v>129</v>
      </c>
      <c r="C26" s="30">
        <v>0</v>
      </c>
      <c r="D26" s="127"/>
      <c r="E26" s="128"/>
      <c r="G26" s="24" t="s">
        <v>3</v>
      </c>
      <c r="H26" s="6" t="s">
        <v>270</v>
      </c>
      <c r="I26" s="6" t="s">
        <v>161</v>
      </c>
    </row>
    <row r="27" spans="1:10" x14ac:dyDescent="0.2">
      <c r="A27" s="15" t="s">
        <v>58</v>
      </c>
      <c r="B27" s="71" t="s">
        <v>130</v>
      </c>
      <c r="C27" s="31" t="e">
        <f>C26/C10</f>
        <v>#VALUE!</v>
      </c>
      <c r="D27" s="32"/>
      <c r="E27" s="129"/>
      <c r="G27" s="24" t="s">
        <v>40</v>
      </c>
      <c r="H27" t="s">
        <v>194</v>
      </c>
      <c r="I27" s="6" t="s">
        <v>260</v>
      </c>
    </row>
    <row r="28" spans="1:10" x14ac:dyDescent="0.2">
      <c r="A28" s="5">
        <v>8</v>
      </c>
      <c r="B28" s="23" t="s">
        <v>41</v>
      </c>
      <c r="C28" s="33" t="s">
        <v>68</v>
      </c>
      <c r="D28" s="34"/>
      <c r="G28" s="24" t="s">
        <v>3</v>
      </c>
      <c r="H28" t="s">
        <v>196</v>
      </c>
      <c r="I28" s="6" t="s">
        <v>260</v>
      </c>
    </row>
    <row r="29" spans="1:10" x14ac:dyDescent="0.2">
      <c r="A29" s="5">
        <v>9</v>
      </c>
      <c r="B29" s="23" t="s">
        <v>42</v>
      </c>
      <c r="C29" s="215" t="s">
        <v>68</v>
      </c>
      <c r="D29" s="25"/>
      <c r="E29" s="25"/>
      <c r="F29" s="25"/>
      <c r="G29" s="24" t="s">
        <v>3</v>
      </c>
      <c r="H29" s="6" t="s">
        <v>271</v>
      </c>
      <c r="I29" s="6" t="s">
        <v>161</v>
      </c>
    </row>
    <row r="30" spans="1:10" ht="13.5" thickBot="1" x14ac:dyDescent="0.25">
      <c r="A30" s="5">
        <v>10</v>
      </c>
      <c r="B30" s="23" t="s">
        <v>43</v>
      </c>
      <c r="C30" s="216" t="s">
        <v>68</v>
      </c>
      <c r="D30" s="217"/>
      <c r="E30" s="217"/>
      <c r="F30" s="217"/>
      <c r="G30" s="24" t="s">
        <v>3</v>
      </c>
      <c r="H30" s="6" t="s">
        <v>190</v>
      </c>
      <c r="I30" s="6" t="s">
        <v>245</v>
      </c>
    </row>
    <row r="31" spans="1:10" ht="13.5" thickTop="1" x14ac:dyDescent="0.2">
      <c r="A31" s="16" t="s">
        <v>22</v>
      </c>
      <c r="B31" s="17" t="s">
        <v>125</v>
      </c>
      <c r="C31" s="20"/>
      <c r="D31" s="20"/>
      <c r="E31" s="224"/>
      <c r="F31" s="225"/>
      <c r="G31" s="24"/>
      <c r="H31" s="6" t="s">
        <v>272</v>
      </c>
      <c r="I31" s="6" t="s">
        <v>161</v>
      </c>
    </row>
    <row r="32" spans="1:10" x14ac:dyDescent="0.2">
      <c r="A32" s="5">
        <v>1</v>
      </c>
      <c r="B32" s="23" t="s">
        <v>199</v>
      </c>
      <c r="C32" s="130"/>
      <c r="E32" s="209" t="e">
        <f>C32/$C$39</f>
        <v>#DIV/0!</v>
      </c>
      <c r="F32" s="227" t="e">
        <f>E32*$C$9</f>
        <v>#DIV/0!</v>
      </c>
      <c r="G32" s="24" t="s">
        <v>44</v>
      </c>
      <c r="H32" s="6" t="s">
        <v>273</v>
      </c>
      <c r="I32" s="6" t="s">
        <v>160</v>
      </c>
    </row>
    <row r="33" spans="1:9" x14ac:dyDescent="0.2">
      <c r="A33" s="5">
        <v>2</v>
      </c>
      <c r="B33" s="23" t="s">
        <v>151</v>
      </c>
      <c r="C33" s="130"/>
      <c r="E33" s="209" t="e">
        <f>C33/$C$39</f>
        <v>#DIV/0!</v>
      </c>
      <c r="F33" s="227" t="e">
        <f t="shared" ref="F33:F39" si="0">E33*$C$9</f>
        <v>#DIV/0!</v>
      </c>
      <c r="G33" s="24" t="s">
        <v>44</v>
      </c>
      <c r="H33" t="s">
        <v>181</v>
      </c>
      <c r="I33" s="6" t="s">
        <v>161</v>
      </c>
    </row>
    <row r="34" spans="1:9" x14ac:dyDescent="0.2">
      <c r="A34" s="5">
        <v>3</v>
      </c>
      <c r="B34" s="23" t="s">
        <v>152</v>
      </c>
      <c r="C34" s="133"/>
      <c r="E34" s="209" t="e">
        <f>C34/$C$39</f>
        <v>#DIV/0!</v>
      </c>
      <c r="F34" s="227" t="e">
        <f t="shared" si="0"/>
        <v>#DIV/0!</v>
      </c>
      <c r="G34" s="24" t="s">
        <v>44</v>
      </c>
    </row>
    <row r="35" spans="1:9" x14ac:dyDescent="0.2">
      <c r="A35" s="5">
        <v>4</v>
      </c>
      <c r="B35" s="42" t="s">
        <v>85</v>
      </c>
      <c r="C35" s="132">
        <f>SUM(C32:C34)</f>
        <v>0</v>
      </c>
      <c r="E35" s="209"/>
      <c r="F35" s="227"/>
      <c r="G35" s="24" t="s">
        <v>40</v>
      </c>
    </row>
    <row r="36" spans="1:9" x14ac:dyDescent="0.2">
      <c r="A36" s="5">
        <v>5</v>
      </c>
      <c r="B36" s="23" t="s">
        <v>156</v>
      </c>
      <c r="C36" s="130"/>
      <c r="E36" s="209" t="e">
        <f>C36/$C$39</f>
        <v>#DIV/0!</v>
      </c>
      <c r="F36" s="227" t="e">
        <f t="shared" si="0"/>
        <v>#DIV/0!</v>
      </c>
      <c r="G36" s="24" t="s">
        <v>96</v>
      </c>
    </row>
    <row r="37" spans="1:9" x14ac:dyDescent="0.2">
      <c r="A37" s="5">
        <v>6</v>
      </c>
      <c r="B37" s="23" t="s">
        <v>163</v>
      </c>
      <c r="C37" s="133"/>
      <c r="E37" s="209" t="e">
        <f>C37/$C$39</f>
        <v>#DIV/0!</v>
      </c>
      <c r="F37" s="227" t="e">
        <f t="shared" si="0"/>
        <v>#DIV/0!</v>
      </c>
      <c r="G37" s="24" t="s">
        <v>95</v>
      </c>
    </row>
    <row r="38" spans="1:9" x14ac:dyDescent="0.2">
      <c r="A38" s="5">
        <v>7</v>
      </c>
      <c r="B38" s="23" t="s">
        <v>69</v>
      </c>
      <c r="C38" s="134">
        <v>0</v>
      </c>
      <c r="E38" s="209" t="e">
        <f>C38/$C$39</f>
        <v>#DIV/0!</v>
      </c>
      <c r="F38" s="227" t="e">
        <f t="shared" si="0"/>
        <v>#DIV/0!</v>
      </c>
      <c r="G38" s="24" t="s">
        <v>95</v>
      </c>
    </row>
    <row r="39" spans="1:9" x14ac:dyDescent="0.2">
      <c r="A39" s="4">
        <v>8</v>
      </c>
      <c r="B39" s="37" t="s">
        <v>45</v>
      </c>
      <c r="C39" s="135">
        <f>C35+C36+C37+C38</f>
        <v>0</v>
      </c>
      <c r="D39" s="135"/>
      <c r="E39" s="210" t="e">
        <f>SUM(E32:E38)</f>
        <v>#DIV/0!</v>
      </c>
      <c r="F39" s="245" t="e">
        <f t="shared" si="0"/>
        <v>#DIV/0!</v>
      </c>
      <c r="G39" s="24" t="s">
        <v>40</v>
      </c>
    </row>
    <row r="40" spans="1:9" ht="15.75" thickBot="1" x14ac:dyDescent="0.3">
      <c r="A40" s="5">
        <v>9</v>
      </c>
      <c r="B40" s="39" t="s">
        <v>153</v>
      </c>
      <c r="C40" s="38" t="e">
        <f>C32/C9</f>
        <v>#DIV/0!</v>
      </c>
      <c r="E40" s="272" t="s">
        <v>283</v>
      </c>
      <c r="F40" s="273"/>
      <c r="G40" s="24" t="s">
        <v>40</v>
      </c>
      <c r="I40" s="143">
        <f>IF(C6=J4, 15, 0)</f>
        <v>0</v>
      </c>
    </row>
    <row r="41" spans="1:9" ht="13.5" thickTop="1" x14ac:dyDescent="0.2">
      <c r="A41" s="5">
        <v>10</v>
      </c>
      <c r="B41" s="39" t="s">
        <v>46</v>
      </c>
      <c r="C41" s="38" t="e">
        <f>C39/C9</f>
        <v>#DIV/0!</v>
      </c>
      <c r="D41" s="36"/>
      <c r="F41" s="144"/>
      <c r="G41" s="24" t="s">
        <v>40</v>
      </c>
      <c r="I41" s="143">
        <f>IF(C6=J5, 40, 0)</f>
        <v>0</v>
      </c>
    </row>
    <row r="42" spans="1:9" x14ac:dyDescent="0.2">
      <c r="A42" s="16" t="s">
        <v>24</v>
      </c>
      <c r="B42" s="17" t="s">
        <v>87</v>
      </c>
      <c r="C42" s="35"/>
      <c r="D42" s="20"/>
      <c r="E42" s="20"/>
      <c r="F42" s="20"/>
      <c r="G42" s="24"/>
      <c r="I42" s="143">
        <f>IF(C6=J6, 40, 0)</f>
        <v>0</v>
      </c>
    </row>
    <row r="43" spans="1:9" x14ac:dyDescent="0.2">
      <c r="A43" s="5">
        <v>1</v>
      </c>
      <c r="B43" s="39" t="s">
        <v>154</v>
      </c>
      <c r="C43" s="139" t="e">
        <f>(C32/C35)</f>
        <v>#DIV/0!</v>
      </c>
      <c r="D43" s="36"/>
      <c r="G43" s="24"/>
      <c r="I43" s="143">
        <f>IF(C6=J7, 15, 0)</f>
        <v>0</v>
      </c>
    </row>
    <row r="44" spans="1:9" x14ac:dyDescent="0.2">
      <c r="A44" s="5">
        <v>2</v>
      </c>
      <c r="B44" s="39" t="str">
        <f>CONCATENATE(I47,I46)</f>
        <v>Provider Match must be &gt; %0</v>
      </c>
      <c r="C44" s="139" t="e">
        <f>(C33+C34)/C35</f>
        <v>#DIV/0!</v>
      </c>
      <c r="D44" s="219" t="s">
        <v>285</v>
      </c>
      <c r="G44" s="24"/>
      <c r="I44" s="143">
        <f>IF(C6=J8, 25, 0)</f>
        <v>0</v>
      </c>
    </row>
    <row r="45" spans="1:9" x14ac:dyDescent="0.2">
      <c r="A45" s="5">
        <v>3</v>
      </c>
      <c r="B45" s="39" t="s">
        <v>155</v>
      </c>
      <c r="C45" s="139" t="e">
        <f>C43+C44</f>
        <v>#DIV/0!</v>
      </c>
      <c r="D45" s="36"/>
      <c r="G45" s="24"/>
      <c r="I45" s="143">
        <f>IF(C7=H30, -25, 0)</f>
        <v>0</v>
      </c>
    </row>
    <row r="46" spans="1:9" x14ac:dyDescent="0.2">
      <c r="A46" s="16" t="s">
        <v>86</v>
      </c>
      <c r="B46" s="280" t="s">
        <v>90</v>
      </c>
      <c r="C46" s="278"/>
      <c r="D46" s="20"/>
      <c r="E46" s="20"/>
      <c r="F46" s="20"/>
      <c r="G46" s="24" t="s">
        <v>68</v>
      </c>
      <c r="I46" s="32">
        <f>SUM(I40:I45)</f>
        <v>0</v>
      </c>
    </row>
    <row r="47" spans="1:9" ht="13.5" thickBot="1" x14ac:dyDescent="0.25">
      <c r="B47" s="279" t="s">
        <v>89</v>
      </c>
      <c r="C47" s="278"/>
      <c r="D47" s="274" t="s">
        <v>47</v>
      </c>
      <c r="E47" s="275"/>
      <c r="F47" s="44"/>
      <c r="G47" s="114" t="s">
        <v>68</v>
      </c>
      <c r="I47" t="s">
        <v>198</v>
      </c>
    </row>
    <row r="48" spans="1:9" ht="26.25" thickBot="1" x14ac:dyDescent="0.25">
      <c r="B48" s="114"/>
      <c r="C48" s="115" t="s">
        <v>48</v>
      </c>
      <c r="D48" s="239" t="s">
        <v>289</v>
      </c>
      <c r="E48" s="116" t="s">
        <v>49</v>
      </c>
      <c r="F48" s="114"/>
      <c r="G48" s="114"/>
    </row>
    <row r="49" spans="1:7" x14ac:dyDescent="0.2">
      <c r="A49" s="5">
        <v>1</v>
      </c>
      <c r="B49" s="23" t="s">
        <v>75</v>
      </c>
      <c r="C49" s="131">
        <f>'COST 4'!$D$15</f>
        <v>0</v>
      </c>
      <c r="D49" s="117" t="e">
        <f>C49/C9</f>
        <v>#DIV/0!</v>
      </c>
      <c r="E49" s="40" t="e">
        <f>C49/C56</f>
        <v>#DIV/0!</v>
      </c>
      <c r="F49" s="40"/>
      <c r="G49" s="3" t="s">
        <v>40</v>
      </c>
    </row>
    <row r="50" spans="1:7" x14ac:dyDescent="0.2">
      <c r="A50" s="5">
        <v>2</v>
      </c>
      <c r="B50" s="23" t="s">
        <v>76</v>
      </c>
      <c r="C50" s="38">
        <f>'COST 4'!$D$24</f>
        <v>0</v>
      </c>
      <c r="D50" s="117" t="e">
        <f>C50/C9</f>
        <v>#DIV/0!</v>
      </c>
      <c r="E50" s="40" t="e">
        <f>C50/C56</f>
        <v>#DIV/0!</v>
      </c>
      <c r="F50" s="40"/>
      <c r="G50" s="3" t="s">
        <v>40</v>
      </c>
    </row>
    <row r="51" spans="1:7" x14ac:dyDescent="0.2">
      <c r="A51" s="5">
        <v>3</v>
      </c>
      <c r="B51" s="23" t="s">
        <v>91</v>
      </c>
      <c r="C51" s="38">
        <f>'COST 4'!$D$32</f>
        <v>0</v>
      </c>
      <c r="D51" s="117" t="e">
        <f>C51/C9</f>
        <v>#DIV/0!</v>
      </c>
      <c r="E51" s="40" t="e">
        <f>C51/C56</f>
        <v>#DIV/0!</v>
      </c>
      <c r="F51" s="40"/>
      <c r="G51" s="3" t="s">
        <v>40</v>
      </c>
    </row>
    <row r="52" spans="1:7" x14ac:dyDescent="0.2">
      <c r="A52" s="5">
        <v>4</v>
      </c>
      <c r="B52" s="23" t="s">
        <v>92</v>
      </c>
      <c r="C52" s="38">
        <f>'COST 4'!$D$37</f>
        <v>0</v>
      </c>
      <c r="D52" s="117" t="e">
        <f>C52/C9</f>
        <v>#DIV/0!</v>
      </c>
      <c r="E52" s="40" t="e">
        <f>C52/C56</f>
        <v>#DIV/0!</v>
      </c>
      <c r="F52" s="40"/>
      <c r="G52" s="3" t="s">
        <v>40</v>
      </c>
    </row>
    <row r="53" spans="1:7" x14ac:dyDescent="0.2">
      <c r="A53" s="5">
        <v>5</v>
      </c>
      <c r="B53" s="23" t="s">
        <v>29</v>
      </c>
      <c r="C53" s="38">
        <f>'COST 4'!$D$44</f>
        <v>0</v>
      </c>
      <c r="D53" s="118" t="e">
        <f>C53/C9</f>
        <v>#DIV/0!</v>
      </c>
      <c r="E53" s="41" t="e">
        <f>C53/C56</f>
        <v>#DIV/0!</v>
      </c>
      <c r="F53" s="40"/>
      <c r="G53" s="3" t="s">
        <v>40</v>
      </c>
    </row>
    <row r="54" spans="1:7" x14ac:dyDescent="0.2">
      <c r="A54" s="5">
        <v>6</v>
      </c>
      <c r="B54" s="119" t="s">
        <v>50</v>
      </c>
      <c r="C54" s="136">
        <f>C49+C50+C51+C52+C53</f>
        <v>0</v>
      </c>
      <c r="D54" s="120" t="e">
        <f>D49+D50+D51+D52+D53</f>
        <v>#DIV/0!</v>
      </c>
      <c r="E54" s="68" t="e">
        <f>SUM(E49:E53)</f>
        <v>#DIV/0!</v>
      </c>
      <c r="F54" s="222"/>
      <c r="G54" s="3" t="s">
        <v>40</v>
      </c>
    </row>
    <row r="55" spans="1:7" x14ac:dyDescent="0.2">
      <c r="A55" s="5">
        <v>7</v>
      </c>
      <c r="B55" s="121" t="s">
        <v>93</v>
      </c>
      <c r="C55" s="137">
        <f>'COST 4'!$D$62</f>
        <v>0</v>
      </c>
      <c r="D55" s="122" t="e">
        <f>C55/C9</f>
        <v>#DIV/0!</v>
      </c>
      <c r="E55" s="69" t="e">
        <f>C55/C56</f>
        <v>#DIV/0!</v>
      </c>
      <c r="F55" s="223"/>
      <c r="G55" s="3" t="s">
        <v>40</v>
      </c>
    </row>
    <row r="56" spans="1:7" ht="13.5" thickBot="1" x14ac:dyDescent="0.25">
      <c r="A56" s="4">
        <v>8</v>
      </c>
      <c r="B56" s="37" t="s">
        <v>45</v>
      </c>
      <c r="C56" s="138">
        <f>C54+C55</f>
        <v>0</v>
      </c>
      <c r="D56" s="123" t="e">
        <f>D54+D55</f>
        <v>#DIV/0!</v>
      </c>
      <c r="E56" s="70" t="e">
        <f>E49+E50+E51+E52+E53+E55</f>
        <v>#DIV/0!</v>
      </c>
      <c r="F56" s="70"/>
      <c r="G56" s="3" t="s">
        <v>40</v>
      </c>
    </row>
    <row r="57" spans="1:7" ht="35.25" customHeight="1" thickBot="1" x14ac:dyDescent="0.25">
      <c r="C57" s="43" t="str">
        <f>IF(C39=C56,"Sections B &amp; D Balance","Line B8 does NOT match Line D8")</f>
        <v>Sections B &amp; D Balance</v>
      </c>
      <c r="D57" s="44"/>
    </row>
    <row r="58" spans="1:7" x14ac:dyDescent="0.2">
      <c r="C58" s="25"/>
    </row>
  </sheetData>
  <sheetProtection algorithmName="SHA-512" hashValue="RvxWrGJ7P87BHIOEVXPROecv5Wkl9WD2KP3uI/fQd/TOttbr+AylNrYZYSq9oXNJTOabh5a0H/bOVH5wXtHRWw==" saltValue="N/GgLVoCxOuAM2gCF8cyAQ==" spinCount="100000" sheet="1" selectLockedCells="1"/>
  <dataConsolidate/>
  <mergeCells count="9">
    <mergeCell ref="B46:C46"/>
    <mergeCell ref="B47:C47"/>
    <mergeCell ref="D47:E47"/>
    <mergeCell ref="A1:F1"/>
    <mergeCell ref="A2:F2"/>
    <mergeCell ref="B11:C11"/>
    <mergeCell ref="D11:E11"/>
    <mergeCell ref="B25:C25"/>
    <mergeCell ref="E40:F40"/>
  </mergeCells>
  <dataValidations count="4">
    <dataValidation type="list" allowBlank="1" showInputMessage="1" showErrorMessage="1" sqref="C6" xr:uid="{00000000-0002-0000-0A00-000001000000}">
      <formula1>$J$3:$J$8</formula1>
    </dataValidation>
    <dataValidation type="list" allowBlank="1" showInputMessage="1" showErrorMessage="1" sqref="C5" xr:uid="{00000000-0002-0000-0A00-000002000000}">
      <formula1>$K$3:$K$8</formula1>
    </dataValidation>
    <dataValidation allowBlank="1" showInputMessage="1" showErrorMessage="1" promptTitle="service names" sqref="H24 H10:I10 I11:I12 I4:I8 H33:I33 H20:I21" xr:uid="{00000000-0002-0000-0A00-000003000000}"/>
    <dataValidation type="list" allowBlank="1" showInputMessage="1" showErrorMessage="1" promptTitle="Drop Down Service &amp; Code List" sqref="C7" xr:uid="{00000000-0002-0000-0A00-000000000000}">
      <formula1>$H$3:$H$33</formula1>
    </dataValidation>
  </dataValidations>
  <printOptions horizontalCentered="1" verticalCentered="1"/>
  <pageMargins left="0.25" right="0.24" top="0.25" bottom="0.2" header="0.22" footer="0.24"/>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65"/>
  <sheetViews>
    <sheetView workbookViewId="0">
      <selection activeCell="A17" sqref="A17"/>
    </sheetView>
  </sheetViews>
  <sheetFormatPr defaultRowHeight="12.75" x14ac:dyDescent="0.2"/>
  <cols>
    <col min="1" max="1" width="54.7109375" customWidth="1"/>
    <col min="2" max="2" width="15.7109375" style="44" customWidth="1"/>
    <col min="3" max="3" width="20.42578125" style="44" customWidth="1"/>
    <col min="4" max="4" width="29.7109375" style="52" customWidth="1"/>
    <col min="5" max="5" width="20.7109375" customWidth="1"/>
  </cols>
  <sheetData>
    <row r="1" spans="1:6" x14ac:dyDescent="0.2">
      <c r="A1" s="266" t="s">
        <v>124</v>
      </c>
      <c r="B1" s="283"/>
      <c r="C1" s="283"/>
      <c r="D1" s="283"/>
    </row>
    <row r="2" spans="1:6" ht="15.75" x14ac:dyDescent="0.25">
      <c r="A2" s="267" t="s">
        <v>310</v>
      </c>
      <c r="B2" s="283"/>
      <c r="C2" s="283"/>
      <c r="D2" s="283"/>
      <c r="E2" s="4" t="s">
        <v>1</v>
      </c>
      <c r="F2" s="4"/>
    </row>
    <row r="3" spans="1:6" ht="15.75" x14ac:dyDescent="0.25">
      <c r="A3" s="53" t="s">
        <v>294</v>
      </c>
      <c r="B3" s="281">
        <f>'Contact Sheet'!C5</f>
        <v>0</v>
      </c>
      <c r="C3" s="282"/>
      <c r="D3" s="282"/>
      <c r="E3" s="3" t="s">
        <v>97</v>
      </c>
    </row>
    <row r="4" spans="1:6" ht="15.75" x14ac:dyDescent="0.25">
      <c r="A4" s="53" t="s">
        <v>73</v>
      </c>
      <c r="B4" s="281">
        <f>'CSP 4'!$C$7</f>
        <v>0</v>
      </c>
      <c r="C4" s="282"/>
      <c r="D4" s="282"/>
      <c r="E4" s="3" t="s">
        <v>98</v>
      </c>
    </row>
    <row r="5" spans="1:6" ht="15.75" x14ac:dyDescent="0.25">
      <c r="A5" s="53" t="s">
        <v>74</v>
      </c>
      <c r="B5" s="281">
        <f>'CSP 4'!$C$5</f>
        <v>0</v>
      </c>
      <c r="C5" s="281"/>
      <c r="D5" s="281"/>
      <c r="E5" s="3" t="s">
        <v>98</v>
      </c>
    </row>
    <row r="6" spans="1:6" x14ac:dyDescent="0.2">
      <c r="A6" s="5" t="s">
        <v>184</v>
      </c>
      <c r="B6" s="45"/>
      <c r="C6" s="45"/>
      <c r="D6" s="46" t="s">
        <v>68</v>
      </c>
    </row>
    <row r="7" spans="1:6" s="23" customFormat="1" ht="25.5" customHeight="1" thickBot="1" x14ac:dyDescent="0.25">
      <c r="A7" s="93" t="s">
        <v>99</v>
      </c>
      <c r="B7" s="94" t="s">
        <v>100</v>
      </c>
      <c r="C7" s="94" t="s">
        <v>101</v>
      </c>
      <c r="D7" s="72" t="s">
        <v>157</v>
      </c>
    </row>
    <row r="8" spans="1:6" ht="13.5" thickTop="1" x14ac:dyDescent="0.2">
      <c r="A8" s="95" t="s">
        <v>68</v>
      </c>
      <c r="B8" s="96">
        <v>0</v>
      </c>
      <c r="C8" s="97">
        <v>0</v>
      </c>
      <c r="D8" s="47">
        <f t="shared" ref="D8:D14" si="0">B8*C8</f>
        <v>0</v>
      </c>
    </row>
    <row r="9" spans="1:6" x14ac:dyDescent="0.2">
      <c r="A9" s="98" t="s">
        <v>68</v>
      </c>
      <c r="B9" s="99">
        <v>0</v>
      </c>
      <c r="C9" s="100">
        <v>0</v>
      </c>
      <c r="D9" s="47">
        <f t="shared" si="0"/>
        <v>0</v>
      </c>
    </row>
    <row r="10" spans="1:6" x14ac:dyDescent="0.2">
      <c r="A10" s="101"/>
      <c r="B10" s="99">
        <v>0</v>
      </c>
      <c r="C10" s="100">
        <v>0</v>
      </c>
      <c r="D10" s="47">
        <f t="shared" si="0"/>
        <v>0</v>
      </c>
    </row>
    <row r="11" spans="1:6" x14ac:dyDescent="0.2">
      <c r="A11" s="101"/>
      <c r="B11" s="99">
        <v>0</v>
      </c>
      <c r="C11" s="100">
        <v>0</v>
      </c>
      <c r="D11" s="47">
        <f t="shared" si="0"/>
        <v>0</v>
      </c>
    </row>
    <row r="12" spans="1:6" x14ac:dyDescent="0.2">
      <c r="A12" s="101"/>
      <c r="B12" s="99">
        <v>0</v>
      </c>
      <c r="C12" s="100">
        <v>0</v>
      </c>
      <c r="D12" s="47">
        <f t="shared" si="0"/>
        <v>0</v>
      </c>
    </row>
    <row r="13" spans="1:6" x14ac:dyDescent="0.2">
      <c r="A13" s="101"/>
      <c r="B13" s="99">
        <v>0</v>
      </c>
      <c r="C13" s="100">
        <v>0</v>
      </c>
      <c r="D13" s="47">
        <f t="shared" si="0"/>
        <v>0</v>
      </c>
    </row>
    <row r="14" spans="1:6" ht="13.5" thickBot="1" x14ac:dyDescent="0.25">
      <c r="A14" s="102"/>
      <c r="B14" s="103">
        <v>0</v>
      </c>
      <c r="C14" s="104">
        <v>0</v>
      </c>
      <c r="D14" s="54">
        <f t="shared" si="0"/>
        <v>0</v>
      </c>
    </row>
    <row r="15" spans="1:6" ht="13.5" thickTop="1" x14ac:dyDescent="0.2">
      <c r="A15" s="48" t="s">
        <v>70</v>
      </c>
      <c r="B15" s="49"/>
      <c r="C15" s="49"/>
      <c r="D15" s="50">
        <f>SUM(D8:D14)</f>
        <v>0</v>
      </c>
      <c r="E15" t="s">
        <v>114</v>
      </c>
    </row>
    <row r="16" spans="1:6" ht="25.5" customHeight="1" thickBot="1" x14ac:dyDescent="0.25">
      <c r="A16" s="105" t="s">
        <v>102</v>
      </c>
      <c r="B16" s="94" t="s">
        <v>103</v>
      </c>
      <c r="C16" s="94" t="s">
        <v>101</v>
      </c>
      <c r="D16" s="63" t="s">
        <v>157</v>
      </c>
    </row>
    <row r="17" spans="1:5" ht="13.5" thickTop="1" x14ac:dyDescent="0.2">
      <c r="A17" s="106" t="s">
        <v>68</v>
      </c>
      <c r="B17" s="96">
        <v>0</v>
      </c>
      <c r="C17" s="97">
        <v>0</v>
      </c>
      <c r="D17" s="47">
        <f t="shared" ref="D17:D23" si="1">B17*C17</f>
        <v>0</v>
      </c>
    </row>
    <row r="18" spans="1:5" x14ac:dyDescent="0.2">
      <c r="A18" s="101" t="s">
        <v>68</v>
      </c>
      <c r="B18" s="99">
        <v>0</v>
      </c>
      <c r="C18" s="100">
        <v>0</v>
      </c>
      <c r="D18" s="47">
        <f t="shared" si="1"/>
        <v>0</v>
      </c>
    </row>
    <row r="19" spans="1:5" x14ac:dyDescent="0.2">
      <c r="A19" s="101" t="s">
        <v>68</v>
      </c>
      <c r="B19" s="99">
        <v>0</v>
      </c>
      <c r="C19" s="100">
        <v>0</v>
      </c>
      <c r="D19" s="47">
        <f t="shared" si="1"/>
        <v>0</v>
      </c>
    </row>
    <row r="20" spans="1:5" x14ac:dyDescent="0.2">
      <c r="A20" s="101" t="s">
        <v>68</v>
      </c>
      <c r="B20" s="99">
        <v>0</v>
      </c>
      <c r="C20" s="100">
        <v>0</v>
      </c>
      <c r="D20" s="47">
        <f t="shared" si="1"/>
        <v>0</v>
      </c>
    </row>
    <row r="21" spans="1:5" x14ac:dyDescent="0.2">
      <c r="A21" s="101" t="s">
        <v>68</v>
      </c>
      <c r="B21" s="99">
        <v>0</v>
      </c>
      <c r="C21" s="100">
        <v>0</v>
      </c>
      <c r="D21" s="47">
        <f t="shared" si="1"/>
        <v>0</v>
      </c>
    </row>
    <row r="22" spans="1:5" x14ac:dyDescent="0.2">
      <c r="A22" s="101" t="s">
        <v>68</v>
      </c>
      <c r="B22" s="99">
        <v>0</v>
      </c>
      <c r="C22" s="100">
        <v>0</v>
      </c>
      <c r="D22" s="47">
        <f t="shared" si="1"/>
        <v>0</v>
      </c>
    </row>
    <row r="23" spans="1:5" ht="13.5" thickBot="1" x14ac:dyDescent="0.25">
      <c r="A23" s="102" t="s">
        <v>68</v>
      </c>
      <c r="B23" s="103">
        <v>0</v>
      </c>
      <c r="C23" s="104">
        <v>0</v>
      </c>
      <c r="D23" s="54">
        <f t="shared" si="1"/>
        <v>0</v>
      </c>
    </row>
    <row r="24" spans="1:5" ht="13.5" thickTop="1" x14ac:dyDescent="0.2">
      <c r="A24" s="48" t="s">
        <v>70</v>
      </c>
      <c r="B24" s="49"/>
      <c r="C24" s="49"/>
      <c r="D24" s="50">
        <f>SUM(D17:D23)</f>
        <v>0</v>
      </c>
      <c r="E24" t="s">
        <v>115</v>
      </c>
    </row>
    <row r="25" spans="1:5" ht="25.5" customHeight="1" thickBot="1" x14ac:dyDescent="0.25">
      <c r="A25" s="107" t="s">
        <v>104</v>
      </c>
      <c r="B25" s="94" t="s">
        <v>105</v>
      </c>
      <c r="C25" s="94" t="s">
        <v>106</v>
      </c>
      <c r="D25" s="63" t="s">
        <v>157</v>
      </c>
    </row>
    <row r="26" spans="1:5" ht="13.5" thickTop="1" x14ac:dyDescent="0.2">
      <c r="A26" s="106" t="s">
        <v>68</v>
      </c>
      <c r="B26" s="96">
        <v>0</v>
      </c>
      <c r="C26" s="97">
        <v>0</v>
      </c>
      <c r="D26" s="47">
        <f t="shared" ref="D26:D31" si="2">B26*C26</f>
        <v>0</v>
      </c>
    </row>
    <row r="27" spans="1:5" x14ac:dyDescent="0.2">
      <c r="A27" s="101" t="s">
        <v>68</v>
      </c>
      <c r="B27" s="99">
        <v>0</v>
      </c>
      <c r="C27" s="100">
        <v>0</v>
      </c>
      <c r="D27" s="47">
        <f t="shared" si="2"/>
        <v>0</v>
      </c>
    </row>
    <row r="28" spans="1:5" x14ac:dyDescent="0.2">
      <c r="A28" s="101" t="s">
        <v>68</v>
      </c>
      <c r="B28" s="99">
        <v>0</v>
      </c>
      <c r="C28" s="100">
        <v>0</v>
      </c>
      <c r="D28" s="47">
        <f t="shared" si="2"/>
        <v>0</v>
      </c>
    </row>
    <row r="29" spans="1:5" x14ac:dyDescent="0.2">
      <c r="A29" s="101" t="s">
        <v>68</v>
      </c>
      <c r="B29" s="99">
        <v>0</v>
      </c>
      <c r="C29" s="100">
        <v>0</v>
      </c>
      <c r="D29" s="47">
        <f t="shared" si="2"/>
        <v>0</v>
      </c>
    </row>
    <row r="30" spans="1:5" x14ac:dyDescent="0.2">
      <c r="A30" s="101" t="s">
        <v>68</v>
      </c>
      <c r="B30" s="99">
        <v>0</v>
      </c>
      <c r="C30" s="100">
        <v>0</v>
      </c>
      <c r="D30" s="47">
        <f t="shared" si="2"/>
        <v>0</v>
      </c>
    </row>
    <row r="31" spans="1:5" ht="13.5" thickBot="1" x14ac:dyDescent="0.25">
      <c r="A31" s="108" t="s">
        <v>68</v>
      </c>
      <c r="B31" s="103">
        <v>0</v>
      </c>
      <c r="C31" s="104">
        <v>0</v>
      </c>
      <c r="D31" s="54">
        <f t="shared" si="2"/>
        <v>0</v>
      </c>
    </row>
    <row r="32" spans="1:5" ht="13.5" thickTop="1" x14ac:dyDescent="0.2">
      <c r="A32" s="48" t="s">
        <v>70</v>
      </c>
      <c r="B32" s="49"/>
      <c r="C32" s="49"/>
      <c r="D32" s="50">
        <f>SUM(D26:D31)</f>
        <v>0</v>
      </c>
      <c r="E32" t="s">
        <v>116</v>
      </c>
    </row>
    <row r="33" spans="1:5" ht="25.5" customHeight="1" thickBot="1" x14ac:dyDescent="0.25">
      <c r="A33" s="94" t="s">
        <v>107</v>
      </c>
      <c r="B33" s="94" t="s">
        <v>105</v>
      </c>
      <c r="C33" s="94" t="s">
        <v>106</v>
      </c>
      <c r="D33" s="63" t="s">
        <v>157</v>
      </c>
    </row>
    <row r="34" spans="1:5" ht="13.5" thickTop="1" x14ac:dyDescent="0.2">
      <c r="A34" s="106" t="s">
        <v>68</v>
      </c>
      <c r="B34" s="96">
        <v>0</v>
      </c>
      <c r="C34" s="97">
        <v>0</v>
      </c>
      <c r="D34" s="47">
        <f>B34*C34</f>
        <v>0</v>
      </c>
    </row>
    <row r="35" spans="1:5" x14ac:dyDescent="0.2">
      <c r="A35" s="101" t="s">
        <v>68</v>
      </c>
      <c r="B35" s="99">
        <v>0</v>
      </c>
      <c r="C35" s="100">
        <v>0</v>
      </c>
      <c r="D35" s="47">
        <f>B35*C35</f>
        <v>0</v>
      </c>
    </row>
    <row r="36" spans="1:5" ht="13.5" thickBot="1" x14ac:dyDescent="0.25">
      <c r="A36" s="108"/>
      <c r="B36" s="103">
        <v>0</v>
      </c>
      <c r="C36" s="104">
        <v>0</v>
      </c>
      <c r="D36" s="54">
        <f>B36*C36</f>
        <v>0</v>
      </c>
    </row>
    <row r="37" spans="1:5" ht="13.5" thickTop="1" x14ac:dyDescent="0.2">
      <c r="A37" s="48" t="s">
        <v>70</v>
      </c>
      <c r="B37" s="49"/>
      <c r="C37" s="49"/>
      <c r="D37" s="50">
        <f>SUM(D34:D36)</f>
        <v>0</v>
      </c>
      <c r="E37" t="s">
        <v>117</v>
      </c>
    </row>
    <row r="38" spans="1:5" ht="25.5" customHeight="1" thickBot="1" x14ac:dyDescent="0.25">
      <c r="A38" s="107" t="s">
        <v>108</v>
      </c>
      <c r="B38" s="94" t="s">
        <v>109</v>
      </c>
      <c r="C38" s="94" t="s">
        <v>106</v>
      </c>
      <c r="D38" s="63" t="s">
        <v>158</v>
      </c>
    </row>
    <row r="39" spans="1:5" ht="13.5" thickTop="1" x14ac:dyDescent="0.2">
      <c r="A39" s="106" t="s">
        <v>68</v>
      </c>
      <c r="B39" s="96">
        <v>0</v>
      </c>
      <c r="C39" s="97">
        <v>0</v>
      </c>
      <c r="D39" s="47">
        <f>B39*C39</f>
        <v>0</v>
      </c>
    </row>
    <row r="40" spans="1:5" x14ac:dyDescent="0.2">
      <c r="A40" s="101" t="s">
        <v>68</v>
      </c>
      <c r="B40" s="99">
        <v>0</v>
      </c>
      <c r="C40" s="100">
        <v>0</v>
      </c>
      <c r="D40" s="47">
        <f>B40*C40</f>
        <v>0</v>
      </c>
    </row>
    <row r="41" spans="1:5" x14ac:dyDescent="0.2">
      <c r="A41" s="101" t="s">
        <v>68</v>
      </c>
      <c r="B41" s="99">
        <v>0</v>
      </c>
      <c r="C41" s="100">
        <v>0</v>
      </c>
      <c r="D41" s="47">
        <f>B41*C41</f>
        <v>0</v>
      </c>
    </row>
    <row r="42" spans="1:5" x14ac:dyDescent="0.2">
      <c r="A42" s="101" t="s">
        <v>68</v>
      </c>
      <c r="B42" s="99">
        <v>0</v>
      </c>
      <c r="C42" s="100">
        <v>0</v>
      </c>
      <c r="D42" s="47">
        <f>B42*C42</f>
        <v>0</v>
      </c>
    </row>
    <row r="43" spans="1:5" ht="13.5" thickBot="1" x14ac:dyDescent="0.25">
      <c r="A43" s="108" t="s">
        <v>68</v>
      </c>
      <c r="B43" s="103">
        <v>0</v>
      </c>
      <c r="C43" s="104">
        <v>0</v>
      </c>
      <c r="D43" s="54">
        <f>B43*C43</f>
        <v>0</v>
      </c>
    </row>
    <row r="44" spans="1:5" ht="13.5" thickTop="1" x14ac:dyDescent="0.2">
      <c r="A44" s="48" t="s">
        <v>70</v>
      </c>
      <c r="B44" s="49"/>
      <c r="C44" s="49"/>
      <c r="D44" s="50">
        <f>SUM(D39:D43)</f>
        <v>0</v>
      </c>
      <c r="E44" t="s">
        <v>118</v>
      </c>
    </row>
    <row r="45" spans="1:5" ht="25.5" customHeight="1" thickBot="1" x14ac:dyDescent="0.25">
      <c r="A45" s="109" t="s">
        <v>110</v>
      </c>
      <c r="B45" s="110" t="s">
        <v>100</v>
      </c>
      <c r="C45" s="110" t="s">
        <v>101</v>
      </c>
      <c r="D45" s="57" t="s">
        <v>158</v>
      </c>
    </row>
    <row r="46" spans="1:5" ht="13.5" thickTop="1" x14ac:dyDescent="0.2">
      <c r="A46" s="106" t="s">
        <v>68</v>
      </c>
      <c r="B46" s="96">
        <v>0</v>
      </c>
      <c r="C46" s="97">
        <v>0</v>
      </c>
      <c r="D46" s="47">
        <f>B46*C46</f>
        <v>0</v>
      </c>
    </row>
    <row r="47" spans="1:5" x14ac:dyDescent="0.2">
      <c r="A47" s="101" t="s">
        <v>68</v>
      </c>
      <c r="B47" s="99">
        <v>0</v>
      </c>
      <c r="C47" s="100">
        <v>0</v>
      </c>
      <c r="D47" s="47">
        <f>B47*C47</f>
        <v>0</v>
      </c>
    </row>
    <row r="48" spans="1:5" ht="13.5" thickBot="1" x14ac:dyDescent="0.25">
      <c r="A48" s="108"/>
      <c r="B48" s="103">
        <v>0</v>
      </c>
      <c r="C48" s="104">
        <v>0</v>
      </c>
      <c r="D48" s="54">
        <f>B48*C48</f>
        <v>0</v>
      </c>
    </row>
    <row r="49" spans="1:5" ht="13.5" thickTop="1" x14ac:dyDescent="0.2">
      <c r="A49" s="48" t="s">
        <v>70</v>
      </c>
      <c r="B49" s="49"/>
      <c r="C49" s="49"/>
      <c r="D49" s="50">
        <f>SUM(D46:D48)</f>
        <v>0</v>
      </c>
      <c r="E49" t="s">
        <v>119</v>
      </c>
    </row>
    <row r="50" spans="1:5" ht="25.5" customHeight="1" thickBot="1" x14ac:dyDescent="0.25">
      <c r="A50" s="111" t="s">
        <v>113</v>
      </c>
      <c r="B50" s="110" t="s">
        <v>111</v>
      </c>
      <c r="C50" s="110" t="s">
        <v>101</v>
      </c>
      <c r="D50" s="58" t="s">
        <v>158</v>
      </c>
    </row>
    <row r="51" spans="1:5" ht="13.5" thickTop="1" x14ac:dyDescent="0.2">
      <c r="A51" s="106" t="s">
        <v>68</v>
      </c>
      <c r="B51" s="96">
        <v>0</v>
      </c>
      <c r="C51" s="97">
        <v>0</v>
      </c>
      <c r="D51" s="47">
        <f>B51*C51</f>
        <v>0</v>
      </c>
    </row>
    <row r="52" spans="1:5" x14ac:dyDescent="0.2">
      <c r="A52" s="101" t="s">
        <v>68</v>
      </c>
      <c r="B52" s="99">
        <v>0</v>
      </c>
      <c r="C52" s="100">
        <v>0</v>
      </c>
      <c r="D52" s="47">
        <f>B52*C52</f>
        <v>0</v>
      </c>
    </row>
    <row r="53" spans="1:5" x14ac:dyDescent="0.2">
      <c r="A53" s="101"/>
      <c r="B53" s="99">
        <v>0</v>
      </c>
      <c r="C53" s="100">
        <v>0</v>
      </c>
      <c r="D53" s="47">
        <f>B53*C53</f>
        <v>0</v>
      </c>
    </row>
    <row r="54" spans="1:5" ht="13.5" thickBot="1" x14ac:dyDescent="0.25">
      <c r="A54" s="108"/>
      <c r="B54" s="103">
        <v>0</v>
      </c>
      <c r="C54" s="104">
        <v>0</v>
      </c>
      <c r="D54" s="54">
        <f>B54*C54</f>
        <v>0</v>
      </c>
    </row>
    <row r="55" spans="1:5" ht="13.5" thickTop="1" x14ac:dyDescent="0.2">
      <c r="A55" s="48" t="s">
        <v>70</v>
      </c>
      <c r="B55" s="49"/>
      <c r="C55" s="49"/>
      <c r="D55" s="50">
        <f>SUM(D51:D54)</f>
        <v>0</v>
      </c>
      <c r="E55" t="s">
        <v>119</v>
      </c>
    </row>
    <row r="56" spans="1:5" ht="25.5" customHeight="1" thickBot="1" x14ac:dyDescent="0.25">
      <c r="A56" s="112" t="s">
        <v>112</v>
      </c>
      <c r="B56" s="110" t="s">
        <v>109</v>
      </c>
      <c r="C56" s="110" t="s">
        <v>106</v>
      </c>
      <c r="D56" s="58" t="s">
        <v>157</v>
      </c>
    </row>
    <row r="57" spans="1:5" ht="13.5" thickTop="1" x14ac:dyDescent="0.2">
      <c r="A57" s="106"/>
      <c r="B57" s="96">
        <v>0</v>
      </c>
      <c r="C57" s="97">
        <v>0</v>
      </c>
      <c r="D57" s="47">
        <f>B57*C57</f>
        <v>0</v>
      </c>
    </row>
    <row r="58" spans="1:5" x14ac:dyDescent="0.2">
      <c r="A58" s="101"/>
      <c r="B58" s="99">
        <v>0</v>
      </c>
      <c r="C58" s="100">
        <v>0</v>
      </c>
      <c r="D58" s="47">
        <f>B58*C58</f>
        <v>0</v>
      </c>
    </row>
    <row r="59" spans="1:5" ht="13.5" thickBot="1" x14ac:dyDescent="0.25">
      <c r="A59" s="108"/>
      <c r="B59" s="103">
        <v>0</v>
      </c>
      <c r="C59" s="104">
        <v>0</v>
      </c>
      <c r="D59" s="47">
        <f>B59*C59</f>
        <v>0</v>
      </c>
    </row>
    <row r="60" spans="1:5" ht="13.5" thickTop="1" x14ac:dyDescent="0.2">
      <c r="A60" s="48" t="s">
        <v>70</v>
      </c>
      <c r="B60" s="49"/>
      <c r="C60" s="49"/>
      <c r="D60" s="73">
        <f>SUM(D57:D59)</f>
        <v>0</v>
      </c>
      <c r="E60" t="s">
        <v>119</v>
      </c>
    </row>
    <row r="61" spans="1:5" ht="18" customHeight="1" x14ac:dyDescent="0.2">
      <c r="A61" s="64" t="s">
        <v>71</v>
      </c>
      <c r="B61" s="65"/>
      <c r="C61" s="66"/>
      <c r="D61" s="67">
        <f>D15+D24+D32+D37+D44</f>
        <v>0</v>
      </c>
      <c r="E61" t="s">
        <v>120</v>
      </c>
    </row>
    <row r="62" spans="1:5" ht="18" customHeight="1" x14ac:dyDescent="0.2">
      <c r="A62" s="59" t="s">
        <v>72</v>
      </c>
      <c r="B62" s="60"/>
      <c r="C62" s="61"/>
      <c r="D62" s="62">
        <f>D49+D55+D60</f>
        <v>0</v>
      </c>
      <c r="E62" t="s">
        <v>121</v>
      </c>
    </row>
    <row r="63" spans="1:5" ht="2.1" customHeight="1" thickBot="1" x14ac:dyDescent="0.25">
      <c r="A63" s="5"/>
      <c r="D63" s="51"/>
    </row>
    <row r="64" spans="1:5" ht="18" customHeight="1" thickTop="1" thickBot="1" x14ac:dyDescent="0.25">
      <c r="A64" s="56" t="s">
        <v>45</v>
      </c>
      <c r="B64" s="55"/>
      <c r="C64" s="55"/>
      <c r="D64" s="113">
        <f>D61+D62</f>
        <v>0</v>
      </c>
      <c r="E64" t="s">
        <v>122</v>
      </c>
    </row>
    <row r="65" ht="13.5" thickTop="1" x14ac:dyDescent="0.2"/>
  </sheetData>
  <sheetProtection algorithmName="SHA-512" hashValue="RiXwPa/lk329mlo7Jicv9WWdNhVCiX0os/O+wNf9OED/e6Y1hpWOYGRGyIImcMZeS7wSiRshVlWInZzky1YCsw==" saltValue="yl9gXowzoH1iY4nu/EBVpA==" spinCount="100000" sheet="1" selectLockedCells="1"/>
  <mergeCells count="5">
    <mergeCell ref="A1:D1"/>
    <mergeCell ref="A2:D2"/>
    <mergeCell ref="B3:D3"/>
    <mergeCell ref="B4:D4"/>
    <mergeCell ref="B5:D5"/>
  </mergeCells>
  <printOptions horizontalCentered="1"/>
  <pageMargins left="0.23" right="0.24" top="0.17" bottom="0.17" header="0.17" footer="0.17"/>
  <pageSetup scale="8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24"/>
  <sheetViews>
    <sheetView topLeftCell="A10" workbookViewId="0">
      <selection activeCell="D13" sqref="D13"/>
    </sheetView>
  </sheetViews>
  <sheetFormatPr defaultRowHeight="12.75" x14ac:dyDescent="0.2"/>
  <cols>
    <col min="1" max="1" width="30.7109375" customWidth="1"/>
    <col min="2" max="2" width="15.7109375" style="44" customWidth="1"/>
    <col min="3" max="3" width="25.7109375" style="44" customWidth="1"/>
    <col min="4" max="4" width="50.7109375" style="52" customWidth="1"/>
    <col min="5" max="5" width="20.7109375" customWidth="1"/>
  </cols>
  <sheetData>
    <row r="1" spans="1:6" x14ac:dyDescent="0.2">
      <c r="A1" s="298" t="s">
        <v>124</v>
      </c>
      <c r="B1" s="299"/>
      <c r="C1" s="299"/>
      <c r="D1" s="300"/>
    </row>
    <row r="2" spans="1:6" ht="15.75" x14ac:dyDescent="0.25">
      <c r="A2" s="301" t="s">
        <v>311</v>
      </c>
      <c r="B2" s="302"/>
      <c r="C2" s="302"/>
      <c r="D2" s="303"/>
      <c r="E2" s="4" t="s">
        <v>1</v>
      </c>
      <c r="F2" s="4"/>
    </row>
    <row r="3" spans="1:6" ht="15.75" x14ac:dyDescent="0.25">
      <c r="A3" s="76" t="s">
        <v>294</v>
      </c>
      <c r="B3" s="281">
        <f>'Contact Sheet'!C5</f>
        <v>0</v>
      </c>
      <c r="C3" s="283"/>
      <c r="D3" s="296"/>
      <c r="E3" s="3" t="s">
        <v>97</v>
      </c>
    </row>
    <row r="4" spans="1:6" ht="15.75" x14ac:dyDescent="0.25">
      <c r="A4" s="76" t="s">
        <v>73</v>
      </c>
      <c r="B4" s="281">
        <f>'CSP 4'!$C$7</f>
        <v>0</v>
      </c>
      <c r="C4" s="283"/>
      <c r="D4" s="296"/>
      <c r="E4" s="3" t="s">
        <v>98</v>
      </c>
    </row>
    <row r="5" spans="1:6" ht="15.75" x14ac:dyDescent="0.25">
      <c r="A5" s="76" t="s">
        <v>74</v>
      </c>
      <c r="B5" s="281">
        <f>'CSP 4'!$C$5</f>
        <v>0</v>
      </c>
      <c r="C5" s="281"/>
      <c r="D5" s="297"/>
      <c r="E5" s="3" t="s">
        <v>98</v>
      </c>
    </row>
    <row r="6" spans="1:6" ht="15" x14ac:dyDescent="0.25">
      <c r="A6" s="141" t="s">
        <v>68</v>
      </c>
      <c r="B6" s="77"/>
      <c r="C6" s="304" t="s">
        <v>68</v>
      </c>
      <c r="D6" s="305"/>
    </row>
    <row r="7" spans="1:6" ht="35.1" customHeight="1" x14ac:dyDescent="0.2">
      <c r="A7" s="78" t="s">
        <v>132</v>
      </c>
      <c r="B7" s="79" t="s">
        <v>133</v>
      </c>
      <c r="C7" s="79" t="s">
        <v>140</v>
      </c>
      <c r="D7" s="79" t="s">
        <v>134</v>
      </c>
      <c r="E7" s="3" t="s">
        <v>142</v>
      </c>
    </row>
    <row r="8" spans="1:6" ht="15" thickBot="1" x14ac:dyDescent="0.25">
      <c r="A8" s="80" t="s">
        <v>173</v>
      </c>
      <c r="B8" s="81">
        <f>'CSP 4'!C32</f>
        <v>0</v>
      </c>
      <c r="C8" s="82"/>
      <c r="D8" s="83"/>
    </row>
    <row r="9" spans="1:6" ht="60" customHeight="1" thickTop="1" thickBot="1" x14ac:dyDescent="0.25">
      <c r="A9" s="86" t="s">
        <v>151</v>
      </c>
      <c r="B9" s="140">
        <f>'CSP 4'!C33</f>
        <v>0</v>
      </c>
      <c r="C9" s="87" t="s">
        <v>164</v>
      </c>
      <c r="D9" s="92"/>
      <c r="E9" s="24" t="s">
        <v>143</v>
      </c>
    </row>
    <row r="10" spans="1:6" ht="60" customHeight="1" thickTop="1" thickBot="1" x14ac:dyDescent="0.25">
      <c r="A10" s="86" t="s">
        <v>159</v>
      </c>
      <c r="B10" s="81">
        <f>'CSP 4'!C34</f>
        <v>0</v>
      </c>
      <c r="C10" s="87" t="s">
        <v>165</v>
      </c>
      <c r="D10" s="92"/>
      <c r="E10" s="24" t="s">
        <v>167</v>
      </c>
    </row>
    <row r="11" spans="1:6" ht="60" customHeight="1" thickTop="1" thickBot="1" x14ac:dyDescent="0.25">
      <c r="A11" s="84" t="s">
        <v>135</v>
      </c>
      <c r="B11" s="81">
        <f>'CSP 4'!C36</f>
        <v>0</v>
      </c>
      <c r="C11" s="85" t="s">
        <v>138</v>
      </c>
      <c r="D11" s="92" t="s">
        <v>68</v>
      </c>
      <c r="E11" s="24" t="s">
        <v>143</v>
      </c>
    </row>
    <row r="12" spans="1:6" ht="60" customHeight="1" thickTop="1" thickBot="1" x14ac:dyDescent="0.25">
      <c r="A12" s="84" t="s">
        <v>136</v>
      </c>
      <c r="B12" s="81">
        <f>'CSP 4'!C37</f>
        <v>0</v>
      </c>
      <c r="C12" s="85" t="s">
        <v>166</v>
      </c>
      <c r="D12" s="92" t="s">
        <v>68</v>
      </c>
      <c r="E12" s="24" t="s">
        <v>143</v>
      </c>
    </row>
    <row r="13" spans="1:6" ht="60" customHeight="1" thickTop="1" thickBot="1" x14ac:dyDescent="0.25">
      <c r="A13" s="86" t="s">
        <v>137</v>
      </c>
      <c r="B13" s="81">
        <f>'CSP 4'!C38</f>
        <v>0</v>
      </c>
      <c r="C13" s="87" t="s">
        <v>139</v>
      </c>
      <c r="D13" s="74" t="s">
        <v>68</v>
      </c>
      <c r="E13" s="24" t="s">
        <v>143</v>
      </c>
    </row>
    <row r="14" spans="1:6" ht="35.1" customHeight="1" thickTop="1" thickBot="1" x14ac:dyDescent="0.25">
      <c r="A14" s="78" t="s">
        <v>148</v>
      </c>
      <c r="B14" s="79" t="s">
        <v>147</v>
      </c>
      <c r="C14" s="79" t="s">
        <v>140</v>
      </c>
      <c r="D14" s="75" t="s">
        <v>134</v>
      </c>
      <c r="E14" s="24"/>
    </row>
    <row r="15" spans="1:6" ht="60" customHeight="1" thickTop="1" thickBot="1" x14ac:dyDescent="0.25">
      <c r="A15" s="88" t="s">
        <v>144</v>
      </c>
      <c r="B15" s="89" t="e">
        <f>'CSP 4'!C41</f>
        <v>#DIV/0!</v>
      </c>
      <c r="C15" s="88" t="s">
        <v>145</v>
      </c>
      <c r="D15" s="92" t="s">
        <v>68</v>
      </c>
      <c r="E15" s="24" t="s">
        <v>143</v>
      </c>
    </row>
    <row r="16" spans="1:6" ht="60" customHeight="1" thickTop="1" thickBot="1" x14ac:dyDescent="0.25">
      <c r="A16" s="84" t="s">
        <v>185</v>
      </c>
      <c r="B16" s="90" t="e">
        <f>'CSP 4'!C40</f>
        <v>#DIV/0!</v>
      </c>
      <c r="C16" s="84" t="s">
        <v>168</v>
      </c>
      <c r="D16" s="92" t="s">
        <v>68</v>
      </c>
      <c r="E16" s="24" t="s">
        <v>143</v>
      </c>
    </row>
    <row r="17" spans="1:5" ht="60" customHeight="1" thickTop="1" thickBot="1" x14ac:dyDescent="0.25">
      <c r="A17" s="84" t="s">
        <v>141</v>
      </c>
      <c r="B17" s="91" t="e">
        <f>'CSP 4'!E55</f>
        <v>#DIV/0!</v>
      </c>
      <c r="C17" s="84" t="s">
        <v>146</v>
      </c>
      <c r="D17" s="92" t="s">
        <v>68</v>
      </c>
      <c r="E17" s="24" t="s">
        <v>143</v>
      </c>
    </row>
    <row r="18" spans="1:5" ht="35.1" customHeight="1" thickTop="1" thickBot="1" x14ac:dyDescent="0.25">
      <c r="A18" s="293" t="s">
        <v>149</v>
      </c>
      <c r="B18" s="294"/>
      <c r="C18" s="294"/>
      <c r="D18" s="295"/>
    </row>
    <row r="19" spans="1:5" ht="35.1" customHeight="1" thickTop="1" x14ac:dyDescent="0.2">
      <c r="A19" s="284" t="s">
        <v>68</v>
      </c>
      <c r="B19" s="285"/>
      <c r="C19" s="285"/>
      <c r="D19" s="286"/>
      <c r="E19" s="24" t="s">
        <v>143</v>
      </c>
    </row>
    <row r="20" spans="1:5" ht="35.1" customHeight="1" x14ac:dyDescent="0.2">
      <c r="A20" s="287"/>
      <c r="B20" s="288"/>
      <c r="C20" s="288"/>
      <c r="D20" s="289"/>
    </row>
    <row r="21" spans="1:5" ht="35.1" customHeight="1" x14ac:dyDescent="0.2">
      <c r="A21" s="287"/>
      <c r="B21" s="288"/>
      <c r="C21" s="288"/>
      <c r="D21" s="289"/>
    </row>
    <row r="22" spans="1:5" ht="35.1" customHeight="1" x14ac:dyDescent="0.2">
      <c r="A22" s="287"/>
      <c r="B22" s="288"/>
      <c r="C22" s="288"/>
      <c r="D22" s="289"/>
    </row>
    <row r="23" spans="1:5" ht="35.1" customHeight="1" thickBot="1" x14ac:dyDescent="0.25">
      <c r="A23" s="290"/>
      <c r="B23" s="291"/>
      <c r="C23" s="291"/>
      <c r="D23" s="292"/>
    </row>
    <row r="24" spans="1:5" ht="13.5" thickTop="1" x14ac:dyDescent="0.2"/>
  </sheetData>
  <sheetProtection algorithmName="SHA-512" hashValue="K15+1A80PG4su3lMUMe6QzK6PZcoTy8e8jdyW5ebnhpGAhzzh37zUV1mk6pZZvHH71ZAWVUtLiobS6+WBHrpqA==" saltValue="TYdgYi1kSEQzoaWXvmGWXg==" spinCount="100000" sheet="1" selectLockedCells="1"/>
  <mergeCells count="8">
    <mergeCell ref="A18:D18"/>
    <mergeCell ref="A19:D23"/>
    <mergeCell ref="A1:D1"/>
    <mergeCell ref="A2:D2"/>
    <mergeCell ref="B3:D3"/>
    <mergeCell ref="B4:D4"/>
    <mergeCell ref="B5:D5"/>
    <mergeCell ref="C6:D6"/>
  </mergeCells>
  <printOptions horizontalCentered="1"/>
  <pageMargins left="0.23" right="0.24" top="0.17" bottom="0.17" header="0.17" footer="0.17"/>
  <pageSetup scale="82"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58"/>
  <sheetViews>
    <sheetView topLeftCell="A8" zoomScaleNormal="100" workbookViewId="0">
      <selection activeCell="C28" sqref="C28"/>
    </sheetView>
  </sheetViews>
  <sheetFormatPr defaultRowHeight="12.75" x14ac:dyDescent="0.2"/>
  <cols>
    <col min="1" max="1" width="5.28515625" style="5" customWidth="1"/>
    <col min="2" max="2" width="39.7109375" style="23" customWidth="1"/>
    <col min="3" max="3" width="24" customWidth="1"/>
    <col min="4" max="4" width="8.7109375" customWidth="1"/>
    <col min="5" max="5" width="11.28515625" style="19" customWidth="1"/>
    <col min="6" max="6" width="9.28515625" style="19" customWidth="1"/>
    <col min="7" max="7" width="21.42578125" bestFit="1" customWidth="1"/>
    <col min="8" max="8" width="46.42578125" hidden="1" customWidth="1"/>
    <col min="9" max="9" width="31.42578125" hidden="1" customWidth="1"/>
    <col min="10" max="10" width="5.7109375" hidden="1" customWidth="1"/>
    <col min="11" max="11" width="15.7109375" hidden="1" customWidth="1"/>
    <col min="12" max="16" width="9.28515625" customWidth="1"/>
  </cols>
  <sheetData>
    <row r="1" spans="1:11" x14ac:dyDescent="0.2">
      <c r="A1" s="266" t="s">
        <v>124</v>
      </c>
      <c r="B1" s="266"/>
      <c r="C1" s="266"/>
      <c r="D1" s="266"/>
      <c r="E1" s="266"/>
      <c r="F1" s="266"/>
    </row>
    <row r="2" spans="1:11" ht="15.75" x14ac:dyDescent="0.25">
      <c r="A2" s="267" t="s">
        <v>310</v>
      </c>
      <c r="B2" s="267"/>
      <c r="C2" s="267"/>
      <c r="D2" s="267"/>
      <c r="E2" s="267"/>
      <c r="F2" s="267"/>
    </row>
    <row r="3" spans="1:11" ht="18.75" customHeight="1" x14ac:dyDescent="0.2">
      <c r="B3" s="18" t="s">
        <v>296</v>
      </c>
      <c r="C3" s="213">
        <f>'Contact Sheet'!C5</f>
        <v>0</v>
      </c>
      <c r="D3" s="221"/>
      <c r="E3" s="221"/>
      <c r="F3" s="221"/>
      <c r="G3" s="3" t="s">
        <v>94</v>
      </c>
      <c r="H3" s="6" t="s">
        <v>274</v>
      </c>
      <c r="I3" s="208" t="s">
        <v>275</v>
      </c>
    </row>
    <row r="4" spans="1:11" x14ac:dyDescent="0.2">
      <c r="A4" s="16" t="s">
        <v>0</v>
      </c>
      <c r="B4" s="17" t="s">
        <v>30</v>
      </c>
      <c r="C4" s="20"/>
      <c r="D4" s="20"/>
      <c r="E4" s="21"/>
      <c r="F4" s="21"/>
      <c r="G4" s="4" t="s">
        <v>1</v>
      </c>
      <c r="H4" s="6" t="s">
        <v>252</v>
      </c>
      <c r="I4" s="6" t="s">
        <v>161</v>
      </c>
      <c r="J4" t="s">
        <v>5</v>
      </c>
      <c r="K4" t="s">
        <v>31</v>
      </c>
    </row>
    <row r="5" spans="1:11" x14ac:dyDescent="0.2">
      <c r="A5" s="5">
        <v>1</v>
      </c>
      <c r="B5" s="19" t="s">
        <v>74</v>
      </c>
      <c r="C5" s="22"/>
      <c r="D5" s="228"/>
      <c r="E5" s="229"/>
      <c r="F5" s="229"/>
      <c r="G5" s="3" t="s">
        <v>32</v>
      </c>
      <c r="H5" s="6" t="s">
        <v>276</v>
      </c>
      <c r="I5" s="6" t="s">
        <v>282</v>
      </c>
      <c r="J5" t="s">
        <v>186</v>
      </c>
      <c r="K5" t="s">
        <v>33</v>
      </c>
    </row>
    <row r="6" spans="1:11" x14ac:dyDescent="0.2">
      <c r="A6" s="5">
        <v>2</v>
      </c>
      <c r="B6" s="23" t="s">
        <v>34</v>
      </c>
      <c r="C6" s="22"/>
      <c r="D6" s="230"/>
      <c r="E6" s="231"/>
      <c r="F6" s="231"/>
      <c r="G6" s="3" t="s">
        <v>32</v>
      </c>
      <c r="H6" s="6" t="s">
        <v>254</v>
      </c>
      <c r="I6" s="6" t="s">
        <v>161</v>
      </c>
      <c r="J6" t="s">
        <v>187</v>
      </c>
      <c r="K6" t="s">
        <v>35</v>
      </c>
    </row>
    <row r="7" spans="1:11" x14ac:dyDescent="0.2">
      <c r="A7" s="5">
        <v>3</v>
      </c>
      <c r="B7" s="207" t="s">
        <v>169</v>
      </c>
      <c r="C7" s="214"/>
      <c r="D7" s="230"/>
      <c r="E7" s="231"/>
      <c r="F7" s="231"/>
      <c r="G7" s="142" t="s">
        <v>32</v>
      </c>
      <c r="H7" s="204" t="s">
        <v>284</v>
      </c>
      <c r="I7" s="6" t="s">
        <v>161</v>
      </c>
      <c r="J7" t="s">
        <v>188</v>
      </c>
      <c r="K7" t="s">
        <v>36</v>
      </c>
    </row>
    <row r="8" spans="1:11" x14ac:dyDescent="0.2">
      <c r="B8" s="202"/>
      <c r="C8" s="233" t="e">
        <f>LOOKUP(C7,H3:H33,I3:I33)</f>
        <v>#N/A</v>
      </c>
      <c r="D8" s="230"/>
      <c r="E8" s="231"/>
      <c r="F8" s="231"/>
      <c r="G8" s="24" t="s">
        <v>68</v>
      </c>
      <c r="H8" s="6" t="s">
        <v>281</v>
      </c>
      <c r="I8" s="6" t="s">
        <v>282</v>
      </c>
      <c r="J8" t="s">
        <v>17</v>
      </c>
      <c r="K8" t="s">
        <v>37</v>
      </c>
    </row>
    <row r="9" spans="1:11" ht="13.5" customHeight="1" x14ac:dyDescent="0.2">
      <c r="A9" s="125">
        <v>4</v>
      </c>
      <c r="B9" s="124" t="s">
        <v>126</v>
      </c>
      <c r="C9" s="25"/>
      <c r="D9" s="232"/>
      <c r="E9" s="231"/>
      <c r="F9" s="231"/>
      <c r="G9" s="24" t="s">
        <v>3</v>
      </c>
      <c r="H9" s="6" t="s">
        <v>262</v>
      </c>
      <c r="I9" s="6" t="s">
        <v>257</v>
      </c>
    </row>
    <row r="10" spans="1:11" ht="12.75" customHeight="1" x14ac:dyDescent="0.2">
      <c r="A10" s="5">
        <v>5</v>
      </c>
      <c r="B10" s="23" t="s">
        <v>127</v>
      </c>
      <c r="C10" s="126" t="s">
        <v>68</v>
      </c>
      <c r="D10" s="26"/>
      <c r="G10" s="24" t="s">
        <v>3</v>
      </c>
      <c r="H10" s="6" t="s">
        <v>263</v>
      </c>
      <c r="I10" s="6" t="s">
        <v>161</v>
      </c>
    </row>
    <row r="11" spans="1:11" x14ac:dyDescent="0.2">
      <c r="A11" s="5">
        <v>6</v>
      </c>
      <c r="B11" s="277" t="s">
        <v>128</v>
      </c>
      <c r="C11" s="278"/>
      <c r="D11" s="277"/>
      <c r="E11" s="278"/>
      <c r="F11" s="226"/>
      <c r="G11" s="24"/>
      <c r="H11" s="6" t="s">
        <v>264</v>
      </c>
      <c r="I11" s="6" t="s">
        <v>161</v>
      </c>
    </row>
    <row r="12" spans="1:11" ht="12.75" customHeight="1" x14ac:dyDescent="0.2">
      <c r="A12" s="15" t="s">
        <v>57</v>
      </c>
      <c r="B12" s="18" t="s">
        <v>56</v>
      </c>
      <c r="C12" s="27" t="s">
        <v>68</v>
      </c>
      <c r="D12" s="28"/>
      <c r="G12" s="24" t="s">
        <v>3</v>
      </c>
      <c r="H12" s="6" t="s">
        <v>265</v>
      </c>
      <c r="I12" s="6" t="s">
        <v>162</v>
      </c>
    </row>
    <row r="13" spans="1:11" ht="12.75" customHeight="1" x14ac:dyDescent="0.2">
      <c r="A13" s="15" t="s">
        <v>58</v>
      </c>
      <c r="B13" s="18" t="s">
        <v>38</v>
      </c>
      <c r="C13" s="29" t="s">
        <v>68</v>
      </c>
      <c r="D13" s="28"/>
      <c r="G13" s="24" t="s">
        <v>3</v>
      </c>
      <c r="H13" s="6" t="s">
        <v>193</v>
      </c>
      <c r="I13" s="6" t="s">
        <v>245</v>
      </c>
    </row>
    <row r="14" spans="1:11" ht="12.75" customHeight="1" x14ac:dyDescent="0.2">
      <c r="A14" s="15" t="s">
        <v>59</v>
      </c>
      <c r="B14" s="18" t="s">
        <v>51</v>
      </c>
      <c r="C14" s="29" t="s">
        <v>68</v>
      </c>
      <c r="D14" s="28"/>
      <c r="G14" s="24" t="s">
        <v>3</v>
      </c>
      <c r="H14" s="6" t="s">
        <v>307</v>
      </c>
      <c r="I14" s="6" t="s">
        <v>259</v>
      </c>
    </row>
    <row r="15" spans="1:11" ht="12.75" customHeight="1" x14ac:dyDescent="0.2">
      <c r="A15" s="15" t="s">
        <v>60</v>
      </c>
      <c r="B15" s="18" t="s">
        <v>55</v>
      </c>
      <c r="C15" s="29" t="s">
        <v>68</v>
      </c>
      <c r="D15" s="28"/>
      <c r="G15" s="24" t="s">
        <v>3</v>
      </c>
      <c r="H15" s="6" t="s">
        <v>277</v>
      </c>
      <c r="I15" s="6" t="s">
        <v>259</v>
      </c>
    </row>
    <row r="16" spans="1:11" ht="12.75" customHeight="1" x14ac:dyDescent="0.2">
      <c r="A16" s="15" t="s">
        <v>61</v>
      </c>
      <c r="B16" s="18" t="s">
        <v>82</v>
      </c>
      <c r="C16" s="29" t="s">
        <v>68</v>
      </c>
      <c r="D16" s="28"/>
      <c r="G16" s="24" t="s">
        <v>3</v>
      </c>
      <c r="H16" s="6" t="s">
        <v>292</v>
      </c>
      <c r="I16" s="6" t="s">
        <v>259</v>
      </c>
    </row>
    <row r="17" spans="1:10" ht="12.75" customHeight="1" x14ac:dyDescent="0.2">
      <c r="A17" s="15" t="s">
        <v>62</v>
      </c>
      <c r="B17" s="18" t="s">
        <v>52</v>
      </c>
      <c r="C17" s="29" t="s">
        <v>68</v>
      </c>
      <c r="D17" s="28"/>
      <c r="G17" s="24" t="s">
        <v>3</v>
      </c>
      <c r="H17" s="6" t="s">
        <v>291</v>
      </c>
      <c r="I17" s="6" t="s">
        <v>259</v>
      </c>
    </row>
    <row r="18" spans="1:10" ht="12.75" customHeight="1" x14ac:dyDescent="0.2">
      <c r="A18" s="15" t="s">
        <v>63</v>
      </c>
      <c r="B18" s="18" t="s">
        <v>53</v>
      </c>
      <c r="C18" s="29" t="s">
        <v>68</v>
      </c>
      <c r="D18" s="28"/>
      <c r="G18" s="24" t="s">
        <v>3</v>
      </c>
      <c r="H18" s="6" t="s">
        <v>278</v>
      </c>
      <c r="I18" s="6" t="s">
        <v>259</v>
      </c>
    </row>
    <row r="19" spans="1:10" ht="12.75" customHeight="1" x14ac:dyDescent="0.2">
      <c r="A19" s="15" t="s">
        <v>64</v>
      </c>
      <c r="B19" s="18" t="s">
        <v>39</v>
      </c>
      <c r="C19" s="29" t="s">
        <v>68</v>
      </c>
      <c r="D19" s="28"/>
      <c r="G19" s="24" t="s">
        <v>3</v>
      </c>
      <c r="H19" s="6" t="s">
        <v>279</v>
      </c>
      <c r="I19" s="6" t="s">
        <v>258</v>
      </c>
    </row>
    <row r="20" spans="1:10" ht="12.75" customHeight="1" x14ac:dyDescent="0.2">
      <c r="A20" s="15" t="s">
        <v>65</v>
      </c>
      <c r="B20" s="18" t="s">
        <v>83</v>
      </c>
      <c r="C20" s="29" t="s">
        <v>68</v>
      </c>
      <c r="D20" s="28"/>
      <c r="G20" s="24" t="s">
        <v>3</v>
      </c>
      <c r="H20" s="6" t="s">
        <v>266</v>
      </c>
      <c r="I20" s="6" t="s">
        <v>160</v>
      </c>
    </row>
    <row r="21" spans="1:10" ht="12.75" customHeight="1" x14ac:dyDescent="0.2">
      <c r="A21" s="15" t="s">
        <v>66</v>
      </c>
      <c r="B21" s="18" t="s">
        <v>54</v>
      </c>
      <c r="C21" s="29" t="s">
        <v>68</v>
      </c>
      <c r="D21" s="28"/>
      <c r="G21" s="24" t="s">
        <v>3</v>
      </c>
      <c r="H21" s="6" t="s">
        <v>195</v>
      </c>
      <c r="I21" s="6" t="s">
        <v>245</v>
      </c>
    </row>
    <row r="22" spans="1:10" ht="12.75" customHeight="1" x14ac:dyDescent="0.2">
      <c r="A22" s="15" t="s">
        <v>67</v>
      </c>
      <c r="B22" s="18" t="s">
        <v>84</v>
      </c>
      <c r="C22" s="29" t="s">
        <v>68</v>
      </c>
      <c r="D22" s="28"/>
      <c r="G22" s="24" t="s">
        <v>3</v>
      </c>
      <c r="H22" s="6" t="s">
        <v>261</v>
      </c>
      <c r="I22" s="6" t="s">
        <v>161</v>
      </c>
      <c r="J22" t="s">
        <v>68</v>
      </c>
    </row>
    <row r="23" spans="1:10" x14ac:dyDescent="0.2">
      <c r="A23" s="15"/>
      <c r="B23" s="18"/>
      <c r="C23" s="28"/>
      <c r="D23" s="28"/>
      <c r="G23" s="24"/>
      <c r="H23" s="6" t="s">
        <v>267</v>
      </c>
      <c r="I23" s="6" t="s">
        <v>161</v>
      </c>
    </row>
    <row r="24" spans="1:10" x14ac:dyDescent="0.2">
      <c r="A24" s="15"/>
      <c r="B24" s="18"/>
      <c r="C24" s="28"/>
      <c r="D24" s="28"/>
      <c r="G24" s="24"/>
      <c r="H24" s="6" t="s">
        <v>268</v>
      </c>
      <c r="I24" s="6" t="s">
        <v>161</v>
      </c>
    </row>
    <row r="25" spans="1:10" x14ac:dyDescent="0.2">
      <c r="A25" s="5">
        <v>7</v>
      </c>
      <c r="B25" s="276" t="s">
        <v>88</v>
      </c>
      <c r="C25" s="276"/>
      <c r="D25" s="12"/>
      <c r="E25" s="12"/>
      <c r="F25" s="12"/>
      <c r="G25" s="24"/>
      <c r="H25" s="6" t="s">
        <v>269</v>
      </c>
      <c r="I25" s="6" t="s">
        <v>161</v>
      </c>
    </row>
    <row r="26" spans="1:10" x14ac:dyDescent="0.2">
      <c r="A26" s="15" t="s">
        <v>57</v>
      </c>
      <c r="B26" s="71" t="s">
        <v>129</v>
      </c>
      <c r="C26" s="30">
        <v>0</v>
      </c>
      <c r="D26" s="127"/>
      <c r="E26" s="128"/>
      <c r="G26" s="24" t="s">
        <v>3</v>
      </c>
      <c r="H26" s="6" t="s">
        <v>270</v>
      </c>
      <c r="I26" s="6" t="s">
        <v>161</v>
      </c>
    </row>
    <row r="27" spans="1:10" x14ac:dyDescent="0.2">
      <c r="A27" s="15" t="s">
        <v>58</v>
      </c>
      <c r="B27" s="71" t="s">
        <v>130</v>
      </c>
      <c r="C27" s="31" t="e">
        <f>C26/C10</f>
        <v>#VALUE!</v>
      </c>
      <c r="D27" s="32"/>
      <c r="E27" s="129"/>
      <c r="G27" s="24" t="s">
        <v>40</v>
      </c>
      <c r="H27" t="s">
        <v>194</v>
      </c>
      <c r="I27" s="6" t="s">
        <v>260</v>
      </c>
    </row>
    <row r="28" spans="1:10" x14ac:dyDescent="0.2">
      <c r="A28" s="5">
        <v>8</v>
      </c>
      <c r="B28" s="23" t="s">
        <v>41</v>
      </c>
      <c r="C28" s="33" t="s">
        <v>68</v>
      </c>
      <c r="D28" s="34"/>
      <c r="G28" s="24" t="s">
        <v>3</v>
      </c>
      <c r="H28" t="s">
        <v>196</v>
      </c>
      <c r="I28" s="6" t="s">
        <v>260</v>
      </c>
    </row>
    <row r="29" spans="1:10" x14ac:dyDescent="0.2">
      <c r="A29" s="5">
        <v>9</v>
      </c>
      <c r="B29" s="23" t="s">
        <v>42</v>
      </c>
      <c r="C29" s="215" t="s">
        <v>68</v>
      </c>
      <c r="D29" s="25"/>
      <c r="E29" s="25"/>
      <c r="F29" s="25"/>
      <c r="G29" s="24" t="s">
        <v>3</v>
      </c>
      <c r="H29" s="6" t="s">
        <v>271</v>
      </c>
      <c r="I29" s="6" t="s">
        <v>161</v>
      </c>
    </row>
    <row r="30" spans="1:10" ht="13.5" thickBot="1" x14ac:dyDescent="0.25">
      <c r="A30" s="5">
        <v>10</v>
      </c>
      <c r="B30" s="23" t="s">
        <v>43</v>
      </c>
      <c r="C30" s="216" t="s">
        <v>68</v>
      </c>
      <c r="D30" s="217"/>
      <c r="E30" s="217"/>
      <c r="F30" s="217"/>
      <c r="G30" s="24" t="s">
        <v>3</v>
      </c>
      <c r="H30" s="6" t="s">
        <v>190</v>
      </c>
      <c r="I30" s="6" t="s">
        <v>245</v>
      </c>
    </row>
    <row r="31" spans="1:10" ht="13.5" thickTop="1" x14ac:dyDescent="0.2">
      <c r="A31" s="16" t="s">
        <v>22</v>
      </c>
      <c r="B31" s="17" t="s">
        <v>125</v>
      </c>
      <c r="C31" s="20"/>
      <c r="D31" s="20"/>
      <c r="E31" s="224"/>
      <c r="F31" s="225"/>
      <c r="G31" s="24"/>
      <c r="H31" s="6" t="s">
        <v>272</v>
      </c>
      <c r="I31" s="6" t="s">
        <v>161</v>
      </c>
    </row>
    <row r="32" spans="1:10" x14ac:dyDescent="0.2">
      <c r="A32" s="5">
        <v>1</v>
      </c>
      <c r="B32" s="23" t="s">
        <v>199</v>
      </c>
      <c r="C32" s="130"/>
      <c r="E32" s="209" t="e">
        <f>C32/$C$39</f>
        <v>#DIV/0!</v>
      </c>
      <c r="F32" s="227" t="e">
        <f>E32*$C$9</f>
        <v>#DIV/0!</v>
      </c>
      <c r="G32" s="24" t="s">
        <v>44</v>
      </c>
      <c r="H32" s="6" t="s">
        <v>273</v>
      </c>
      <c r="I32" s="6" t="s">
        <v>160</v>
      </c>
    </row>
    <row r="33" spans="1:9" x14ac:dyDescent="0.2">
      <c r="A33" s="5">
        <v>2</v>
      </c>
      <c r="B33" s="23" t="s">
        <v>151</v>
      </c>
      <c r="C33" s="130"/>
      <c r="E33" s="209" t="e">
        <f>C33/$C$39</f>
        <v>#DIV/0!</v>
      </c>
      <c r="F33" s="227" t="e">
        <f t="shared" ref="F33:F39" si="0">E33*$C$9</f>
        <v>#DIV/0!</v>
      </c>
      <c r="G33" s="24" t="s">
        <v>44</v>
      </c>
      <c r="H33" t="s">
        <v>181</v>
      </c>
      <c r="I33" s="6" t="s">
        <v>161</v>
      </c>
    </row>
    <row r="34" spans="1:9" x14ac:dyDescent="0.2">
      <c r="A34" s="5">
        <v>3</v>
      </c>
      <c r="B34" s="23" t="s">
        <v>152</v>
      </c>
      <c r="C34" s="133"/>
      <c r="E34" s="209" t="e">
        <f>C34/$C$39</f>
        <v>#DIV/0!</v>
      </c>
      <c r="F34" s="227" t="e">
        <f t="shared" si="0"/>
        <v>#DIV/0!</v>
      </c>
      <c r="G34" s="24" t="s">
        <v>44</v>
      </c>
    </row>
    <row r="35" spans="1:9" x14ac:dyDescent="0.2">
      <c r="A35" s="5">
        <v>4</v>
      </c>
      <c r="B35" s="42" t="s">
        <v>85</v>
      </c>
      <c r="C35" s="132">
        <f>SUM(C32:C34)</f>
        <v>0</v>
      </c>
      <c r="E35" s="209"/>
      <c r="F35" s="227"/>
      <c r="G35" s="24" t="s">
        <v>40</v>
      </c>
    </row>
    <row r="36" spans="1:9" x14ac:dyDescent="0.2">
      <c r="A36" s="5">
        <v>5</v>
      </c>
      <c r="B36" s="23" t="s">
        <v>156</v>
      </c>
      <c r="C36" s="130"/>
      <c r="E36" s="209" t="e">
        <f>C36/$C$39</f>
        <v>#DIV/0!</v>
      </c>
      <c r="F36" s="227" t="e">
        <f t="shared" si="0"/>
        <v>#DIV/0!</v>
      </c>
      <c r="G36" s="24" t="s">
        <v>96</v>
      </c>
    </row>
    <row r="37" spans="1:9" x14ac:dyDescent="0.2">
      <c r="A37" s="5">
        <v>6</v>
      </c>
      <c r="B37" s="23" t="s">
        <v>163</v>
      </c>
      <c r="C37" s="133"/>
      <c r="E37" s="209" t="e">
        <f>C37/$C$39</f>
        <v>#DIV/0!</v>
      </c>
      <c r="F37" s="227" t="e">
        <f t="shared" si="0"/>
        <v>#DIV/0!</v>
      </c>
      <c r="G37" s="24" t="s">
        <v>95</v>
      </c>
    </row>
    <row r="38" spans="1:9" x14ac:dyDescent="0.2">
      <c r="A38" s="5">
        <v>7</v>
      </c>
      <c r="B38" s="23" t="s">
        <v>69</v>
      </c>
      <c r="C38" s="134">
        <v>0</v>
      </c>
      <c r="E38" s="209" t="e">
        <f>C38/$C$39</f>
        <v>#DIV/0!</v>
      </c>
      <c r="F38" s="227" t="e">
        <f t="shared" si="0"/>
        <v>#DIV/0!</v>
      </c>
      <c r="G38" s="24" t="s">
        <v>95</v>
      </c>
    </row>
    <row r="39" spans="1:9" x14ac:dyDescent="0.2">
      <c r="A39" s="4">
        <v>8</v>
      </c>
      <c r="B39" s="37" t="s">
        <v>45</v>
      </c>
      <c r="C39" s="135">
        <f>C35+C36+C37+C38</f>
        <v>0</v>
      </c>
      <c r="D39" s="135"/>
      <c r="E39" s="210" t="e">
        <f>SUM(E32:E38)</f>
        <v>#DIV/0!</v>
      </c>
      <c r="F39" s="245" t="e">
        <f t="shared" si="0"/>
        <v>#DIV/0!</v>
      </c>
      <c r="G39" s="24" t="s">
        <v>40</v>
      </c>
    </row>
    <row r="40" spans="1:9" ht="15.75" thickBot="1" x14ac:dyDescent="0.3">
      <c r="A40" s="5">
        <v>9</v>
      </c>
      <c r="B40" s="39" t="s">
        <v>153</v>
      </c>
      <c r="C40" s="38" t="e">
        <f>C32/C9</f>
        <v>#DIV/0!</v>
      </c>
      <c r="E40" s="272" t="s">
        <v>283</v>
      </c>
      <c r="F40" s="273"/>
      <c r="G40" s="24" t="s">
        <v>40</v>
      </c>
      <c r="I40" s="143">
        <f>IF(C6=J4, 15, 0)</f>
        <v>0</v>
      </c>
    </row>
    <row r="41" spans="1:9" ht="13.5" thickTop="1" x14ac:dyDescent="0.2">
      <c r="A41" s="5">
        <v>10</v>
      </c>
      <c r="B41" s="39" t="s">
        <v>46</v>
      </c>
      <c r="C41" s="38" t="e">
        <f>C39/C9</f>
        <v>#DIV/0!</v>
      </c>
      <c r="D41" s="36"/>
      <c r="F41" s="144"/>
      <c r="G41" s="24" t="s">
        <v>40</v>
      </c>
      <c r="I41" s="143">
        <f>IF(C6=J5, 40, 0)</f>
        <v>0</v>
      </c>
    </row>
    <row r="42" spans="1:9" x14ac:dyDescent="0.2">
      <c r="A42" s="16" t="s">
        <v>24</v>
      </c>
      <c r="B42" s="17" t="s">
        <v>87</v>
      </c>
      <c r="C42" s="35"/>
      <c r="D42" s="20"/>
      <c r="E42" s="20"/>
      <c r="F42" s="20"/>
      <c r="G42" s="24"/>
      <c r="I42" s="143">
        <f>IF(C6=J6, 40, 0)</f>
        <v>0</v>
      </c>
    </row>
    <row r="43" spans="1:9" x14ac:dyDescent="0.2">
      <c r="A43" s="5">
        <v>1</v>
      </c>
      <c r="B43" s="39" t="s">
        <v>154</v>
      </c>
      <c r="C43" s="139" t="e">
        <f>(C32/C35)</f>
        <v>#DIV/0!</v>
      </c>
      <c r="D43" s="36"/>
      <c r="G43" s="24"/>
      <c r="I43" s="143">
        <f>IF(C6=J7, 15, 0)</f>
        <v>0</v>
      </c>
    </row>
    <row r="44" spans="1:9" x14ac:dyDescent="0.2">
      <c r="A44" s="5">
        <v>2</v>
      </c>
      <c r="B44" s="39" t="str">
        <f>CONCATENATE(I47,I46)</f>
        <v>Provider Match must be &gt; %0</v>
      </c>
      <c r="C44" s="139" t="e">
        <f>(C33+C34)/C35</f>
        <v>#DIV/0!</v>
      </c>
      <c r="D44" s="219" t="s">
        <v>285</v>
      </c>
      <c r="G44" s="24"/>
      <c r="I44" s="143">
        <f>IF(C6=J8, 25, 0)</f>
        <v>0</v>
      </c>
    </row>
    <row r="45" spans="1:9" x14ac:dyDescent="0.2">
      <c r="A45" s="5">
        <v>3</v>
      </c>
      <c r="B45" s="39" t="s">
        <v>155</v>
      </c>
      <c r="C45" s="139" t="e">
        <f>C43+C44</f>
        <v>#DIV/0!</v>
      </c>
      <c r="D45" s="36"/>
      <c r="G45" s="24"/>
      <c r="I45" s="143">
        <f>IF(C7=H30, -25, 0)</f>
        <v>0</v>
      </c>
    </row>
    <row r="46" spans="1:9" x14ac:dyDescent="0.2">
      <c r="A46" s="16" t="s">
        <v>86</v>
      </c>
      <c r="B46" s="280" t="s">
        <v>90</v>
      </c>
      <c r="C46" s="278"/>
      <c r="D46" s="20"/>
      <c r="E46" s="20"/>
      <c r="F46" s="20"/>
      <c r="G46" s="24" t="s">
        <v>68</v>
      </c>
      <c r="I46" s="32">
        <f>SUM(I40:I45)</f>
        <v>0</v>
      </c>
    </row>
    <row r="47" spans="1:9" ht="13.5" thickBot="1" x14ac:dyDescent="0.25">
      <c r="B47" s="279" t="s">
        <v>89</v>
      </c>
      <c r="C47" s="278"/>
      <c r="D47" s="274" t="s">
        <v>47</v>
      </c>
      <c r="E47" s="275"/>
      <c r="F47" s="44"/>
      <c r="G47" s="114" t="s">
        <v>68</v>
      </c>
      <c r="I47" t="s">
        <v>198</v>
      </c>
    </row>
    <row r="48" spans="1:9" ht="26.25" thickBot="1" x14ac:dyDescent="0.25">
      <c r="B48" s="114"/>
      <c r="C48" s="115" t="s">
        <v>48</v>
      </c>
      <c r="D48" s="239" t="s">
        <v>289</v>
      </c>
      <c r="E48" s="116" t="s">
        <v>49</v>
      </c>
      <c r="F48" s="114"/>
      <c r="G48" s="114"/>
    </row>
    <row r="49" spans="1:7" x14ac:dyDescent="0.2">
      <c r="A49" s="5">
        <v>1</v>
      </c>
      <c r="B49" s="23" t="s">
        <v>75</v>
      </c>
      <c r="C49" s="131">
        <f>'COST 5'!$D$15</f>
        <v>0</v>
      </c>
      <c r="D49" s="117" t="e">
        <f>C49/C9</f>
        <v>#DIV/0!</v>
      </c>
      <c r="E49" s="40" t="e">
        <f>C49/C56</f>
        <v>#DIV/0!</v>
      </c>
      <c r="F49" s="40"/>
      <c r="G49" s="3" t="s">
        <v>40</v>
      </c>
    </row>
    <row r="50" spans="1:7" x14ac:dyDescent="0.2">
      <c r="A50" s="5">
        <v>2</v>
      </c>
      <c r="B50" s="23" t="s">
        <v>76</v>
      </c>
      <c r="C50" s="38">
        <f>'COST 5'!$D$24</f>
        <v>0</v>
      </c>
      <c r="D50" s="117" t="e">
        <f>C50/C9</f>
        <v>#DIV/0!</v>
      </c>
      <c r="E50" s="40" t="e">
        <f>C50/C56</f>
        <v>#DIV/0!</v>
      </c>
      <c r="F50" s="40"/>
      <c r="G50" s="3" t="s">
        <v>40</v>
      </c>
    </row>
    <row r="51" spans="1:7" x14ac:dyDescent="0.2">
      <c r="A51" s="5">
        <v>3</v>
      </c>
      <c r="B51" s="23" t="s">
        <v>91</v>
      </c>
      <c r="C51" s="38">
        <f>'COST 5'!$D$32</f>
        <v>0</v>
      </c>
      <c r="D51" s="117" t="e">
        <f>C51/C9</f>
        <v>#DIV/0!</v>
      </c>
      <c r="E51" s="40" t="e">
        <f>C51/C56</f>
        <v>#DIV/0!</v>
      </c>
      <c r="F51" s="40"/>
      <c r="G51" s="3" t="s">
        <v>40</v>
      </c>
    </row>
    <row r="52" spans="1:7" x14ac:dyDescent="0.2">
      <c r="A52" s="5">
        <v>4</v>
      </c>
      <c r="B52" s="23" t="s">
        <v>92</v>
      </c>
      <c r="C52" s="38">
        <f>'COST 5'!$D$37</f>
        <v>0</v>
      </c>
      <c r="D52" s="117" t="e">
        <f>C52/C9</f>
        <v>#DIV/0!</v>
      </c>
      <c r="E52" s="40" t="e">
        <f>C52/C56</f>
        <v>#DIV/0!</v>
      </c>
      <c r="F52" s="40"/>
      <c r="G52" s="3" t="s">
        <v>40</v>
      </c>
    </row>
    <row r="53" spans="1:7" x14ac:dyDescent="0.2">
      <c r="A53" s="5">
        <v>5</v>
      </c>
      <c r="B53" s="23" t="s">
        <v>29</v>
      </c>
      <c r="C53" s="38">
        <f>'COST 5'!$D$44</f>
        <v>0</v>
      </c>
      <c r="D53" s="118" t="e">
        <f>C53/C9</f>
        <v>#DIV/0!</v>
      </c>
      <c r="E53" s="41" t="e">
        <f>C53/C56</f>
        <v>#DIV/0!</v>
      </c>
      <c r="F53" s="40"/>
      <c r="G53" s="3" t="s">
        <v>40</v>
      </c>
    </row>
    <row r="54" spans="1:7" x14ac:dyDescent="0.2">
      <c r="A54" s="5">
        <v>6</v>
      </c>
      <c r="B54" s="119" t="s">
        <v>50</v>
      </c>
      <c r="C54" s="136">
        <f>C49+C50+C51+C52+C53</f>
        <v>0</v>
      </c>
      <c r="D54" s="120" t="e">
        <f>D49+D50+D51+D52+D53</f>
        <v>#DIV/0!</v>
      </c>
      <c r="E54" s="68" t="e">
        <f>SUM(E49:E53)</f>
        <v>#DIV/0!</v>
      </c>
      <c r="F54" s="222"/>
      <c r="G54" s="3" t="s">
        <v>40</v>
      </c>
    </row>
    <row r="55" spans="1:7" x14ac:dyDescent="0.2">
      <c r="A55" s="5">
        <v>7</v>
      </c>
      <c r="B55" s="121" t="s">
        <v>93</v>
      </c>
      <c r="C55" s="137">
        <f>'COST 5'!$D$62</f>
        <v>0</v>
      </c>
      <c r="D55" s="122" t="e">
        <f>C55/C9</f>
        <v>#DIV/0!</v>
      </c>
      <c r="E55" s="69" t="e">
        <f>C55/C56</f>
        <v>#DIV/0!</v>
      </c>
      <c r="F55" s="223"/>
      <c r="G55" s="3" t="s">
        <v>40</v>
      </c>
    </row>
    <row r="56" spans="1:7" ht="13.5" thickBot="1" x14ac:dyDescent="0.25">
      <c r="A56" s="4">
        <v>8</v>
      </c>
      <c r="B56" s="37" t="s">
        <v>45</v>
      </c>
      <c r="C56" s="138">
        <f>C54+C55</f>
        <v>0</v>
      </c>
      <c r="D56" s="123" t="e">
        <f>D54+D55</f>
        <v>#DIV/0!</v>
      </c>
      <c r="E56" s="70" t="e">
        <f>E49+E50+E51+E52+E53+E55</f>
        <v>#DIV/0!</v>
      </c>
      <c r="F56" s="70"/>
      <c r="G56" s="3" t="s">
        <v>40</v>
      </c>
    </row>
    <row r="57" spans="1:7" ht="35.25" customHeight="1" thickBot="1" x14ac:dyDescent="0.25">
      <c r="C57" s="43" t="str">
        <f>IF(C39=C56,"Sections B &amp; D Balance","Line B8 does NOT match Line D8")</f>
        <v>Sections B &amp; D Balance</v>
      </c>
      <c r="D57" s="44"/>
    </row>
    <row r="58" spans="1:7" x14ac:dyDescent="0.2">
      <c r="C58" s="25"/>
    </row>
  </sheetData>
  <sheetProtection algorithmName="SHA-512" hashValue="xrY/GYbgWsl7q8kSAVBKFvLknodiHURsA/+kRCf4ZM12vcybtCI3HTIoI4EOQai3H3pFJvUiYp5gQKx7xcrMzQ==" saltValue="FT1IqF0Ab3wGaoNJ4BhC4Q==" spinCount="100000" sheet="1" selectLockedCells="1"/>
  <dataConsolidate/>
  <mergeCells count="9">
    <mergeCell ref="B46:C46"/>
    <mergeCell ref="B47:C47"/>
    <mergeCell ref="D47:E47"/>
    <mergeCell ref="A1:F1"/>
    <mergeCell ref="A2:F2"/>
    <mergeCell ref="B11:C11"/>
    <mergeCell ref="D11:E11"/>
    <mergeCell ref="B25:C25"/>
    <mergeCell ref="E40:F40"/>
  </mergeCells>
  <dataValidations count="4">
    <dataValidation type="list" allowBlank="1" showInputMessage="1" showErrorMessage="1" sqref="C6" xr:uid="{00000000-0002-0000-0D00-000001000000}">
      <formula1>$J$3:$J$8</formula1>
    </dataValidation>
    <dataValidation type="list" allowBlank="1" showInputMessage="1" showErrorMessage="1" sqref="C5" xr:uid="{00000000-0002-0000-0D00-000002000000}">
      <formula1>$K$3:$K$8</formula1>
    </dataValidation>
    <dataValidation allowBlank="1" showInputMessage="1" showErrorMessage="1" promptTitle="service names" sqref="H24 H10:I10 I11:I12 I4:I8 H33:I33 H20:I21" xr:uid="{00000000-0002-0000-0D00-000003000000}"/>
    <dataValidation type="list" allowBlank="1" showInputMessage="1" showErrorMessage="1" promptTitle="Drop Down Service &amp; Code List" sqref="C7" xr:uid="{00000000-0002-0000-0D00-000000000000}">
      <formula1>$H$3:$H$33</formula1>
    </dataValidation>
  </dataValidations>
  <printOptions horizontalCentered="1" verticalCentered="1"/>
  <pageMargins left="0.25" right="0.24" top="0.25" bottom="0.2" header="0.22" footer="0.24"/>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65"/>
  <sheetViews>
    <sheetView workbookViewId="0">
      <selection activeCell="A18" sqref="A18"/>
    </sheetView>
  </sheetViews>
  <sheetFormatPr defaultRowHeight="12.75" x14ac:dyDescent="0.2"/>
  <cols>
    <col min="1" max="1" width="54.7109375" customWidth="1"/>
    <col min="2" max="2" width="15.7109375" style="44" customWidth="1"/>
    <col min="3" max="3" width="20.42578125" style="44" customWidth="1"/>
    <col min="4" max="4" width="29.7109375" style="52" customWidth="1"/>
    <col min="5" max="5" width="20.7109375" customWidth="1"/>
  </cols>
  <sheetData>
    <row r="1" spans="1:6" x14ac:dyDescent="0.2">
      <c r="A1" s="266" t="s">
        <v>124</v>
      </c>
      <c r="B1" s="283"/>
      <c r="C1" s="283"/>
      <c r="D1" s="283"/>
    </row>
    <row r="2" spans="1:6" ht="15.75" x14ac:dyDescent="0.25">
      <c r="A2" s="267" t="s">
        <v>310</v>
      </c>
      <c r="B2" s="283"/>
      <c r="C2" s="283"/>
      <c r="D2" s="283"/>
      <c r="E2" s="4" t="s">
        <v>1</v>
      </c>
      <c r="F2" s="4"/>
    </row>
    <row r="3" spans="1:6" ht="15.75" x14ac:dyDescent="0.25">
      <c r="A3" s="53" t="s">
        <v>294</v>
      </c>
      <c r="B3" s="281">
        <f>'Contact Sheet'!C5</f>
        <v>0</v>
      </c>
      <c r="C3" s="282"/>
      <c r="D3" s="282"/>
      <c r="E3" s="3" t="s">
        <v>97</v>
      </c>
    </row>
    <row r="4" spans="1:6" ht="15.75" x14ac:dyDescent="0.25">
      <c r="A4" s="53" t="s">
        <v>73</v>
      </c>
      <c r="B4" s="281">
        <f>'CSP 5'!$C$7</f>
        <v>0</v>
      </c>
      <c r="C4" s="282"/>
      <c r="D4" s="282"/>
      <c r="E4" s="3" t="s">
        <v>98</v>
      </c>
    </row>
    <row r="5" spans="1:6" ht="15.75" x14ac:dyDescent="0.25">
      <c r="A5" s="53" t="s">
        <v>74</v>
      </c>
      <c r="B5" s="281">
        <f>'CSP 5'!$C$5</f>
        <v>0</v>
      </c>
      <c r="C5" s="281"/>
      <c r="D5" s="281"/>
      <c r="E5" s="3" t="s">
        <v>98</v>
      </c>
    </row>
    <row r="6" spans="1:6" x14ac:dyDescent="0.2">
      <c r="A6" s="5" t="s">
        <v>184</v>
      </c>
      <c r="B6" s="45"/>
      <c r="C6" s="45"/>
      <c r="D6" s="46" t="s">
        <v>68</v>
      </c>
    </row>
    <row r="7" spans="1:6" s="23" customFormat="1" ht="25.5" customHeight="1" thickBot="1" x14ac:dyDescent="0.25">
      <c r="A7" s="93" t="s">
        <v>99</v>
      </c>
      <c r="B7" s="94" t="s">
        <v>100</v>
      </c>
      <c r="C7" s="94" t="s">
        <v>101</v>
      </c>
      <c r="D7" s="72" t="s">
        <v>157</v>
      </c>
    </row>
    <row r="8" spans="1:6" ht="13.5" thickTop="1" x14ac:dyDescent="0.2">
      <c r="A8" s="95" t="s">
        <v>68</v>
      </c>
      <c r="B8" s="96">
        <v>0</v>
      </c>
      <c r="C8" s="97">
        <v>0</v>
      </c>
      <c r="D8" s="47">
        <f t="shared" ref="D8:D14" si="0">B8*C8</f>
        <v>0</v>
      </c>
    </row>
    <row r="9" spans="1:6" x14ac:dyDescent="0.2">
      <c r="A9" s="98" t="s">
        <v>68</v>
      </c>
      <c r="B9" s="99">
        <v>0</v>
      </c>
      <c r="C9" s="100">
        <v>0</v>
      </c>
      <c r="D9" s="47">
        <f t="shared" si="0"/>
        <v>0</v>
      </c>
    </row>
    <row r="10" spans="1:6" x14ac:dyDescent="0.2">
      <c r="A10" s="101"/>
      <c r="B10" s="99">
        <v>0</v>
      </c>
      <c r="C10" s="100">
        <v>0</v>
      </c>
      <c r="D10" s="47">
        <f t="shared" si="0"/>
        <v>0</v>
      </c>
    </row>
    <row r="11" spans="1:6" x14ac:dyDescent="0.2">
      <c r="A11" s="101"/>
      <c r="B11" s="99">
        <v>0</v>
      </c>
      <c r="C11" s="100">
        <v>0</v>
      </c>
      <c r="D11" s="47">
        <f t="shared" si="0"/>
        <v>0</v>
      </c>
    </row>
    <row r="12" spans="1:6" x14ac:dyDescent="0.2">
      <c r="A12" s="101"/>
      <c r="B12" s="99">
        <v>0</v>
      </c>
      <c r="C12" s="100">
        <v>0</v>
      </c>
      <c r="D12" s="47">
        <f t="shared" si="0"/>
        <v>0</v>
      </c>
    </row>
    <row r="13" spans="1:6" x14ac:dyDescent="0.2">
      <c r="A13" s="101"/>
      <c r="B13" s="99">
        <v>0</v>
      </c>
      <c r="C13" s="100">
        <v>0</v>
      </c>
      <c r="D13" s="47">
        <f t="shared" si="0"/>
        <v>0</v>
      </c>
    </row>
    <row r="14" spans="1:6" ht="13.5" thickBot="1" x14ac:dyDescent="0.25">
      <c r="A14" s="102"/>
      <c r="B14" s="103">
        <v>0</v>
      </c>
      <c r="C14" s="104">
        <v>0</v>
      </c>
      <c r="D14" s="54">
        <f t="shared" si="0"/>
        <v>0</v>
      </c>
    </row>
    <row r="15" spans="1:6" ht="13.5" thickTop="1" x14ac:dyDescent="0.2">
      <c r="A15" s="48" t="s">
        <v>70</v>
      </c>
      <c r="B15" s="49"/>
      <c r="C15" s="49"/>
      <c r="D15" s="50">
        <f>SUM(D8:D14)</f>
        <v>0</v>
      </c>
      <c r="E15" t="s">
        <v>114</v>
      </c>
    </row>
    <row r="16" spans="1:6" ht="25.5" customHeight="1" thickBot="1" x14ac:dyDescent="0.25">
      <c r="A16" s="105" t="s">
        <v>102</v>
      </c>
      <c r="B16" s="94" t="s">
        <v>103</v>
      </c>
      <c r="C16" s="94" t="s">
        <v>101</v>
      </c>
      <c r="D16" s="63" t="s">
        <v>157</v>
      </c>
    </row>
    <row r="17" spans="1:5" ht="13.5" thickTop="1" x14ac:dyDescent="0.2">
      <c r="A17" s="106" t="s">
        <v>68</v>
      </c>
      <c r="B17" s="96">
        <v>0</v>
      </c>
      <c r="C17" s="97">
        <v>0</v>
      </c>
      <c r="D17" s="47">
        <f t="shared" ref="D17:D23" si="1">B17*C17</f>
        <v>0</v>
      </c>
    </row>
    <row r="18" spans="1:5" x14ac:dyDescent="0.2">
      <c r="A18" s="101" t="s">
        <v>68</v>
      </c>
      <c r="B18" s="99">
        <v>0</v>
      </c>
      <c r="C18" s="100">
        <v>0</v>
      </c>
      <c r="D18" s="47">
        <f t="shared" si="1"/>
        <v>0</v>
      </c>
    </row>
    <row r="19" spans="1:5" x14ac:dyDescent="0.2">
      <c r="A19" s="101" t="s">
        <v>68</v>
      </c>
      <c r="B19" s="99">
        <v>0</v>
      </c>
      <c r="C19" s="100">
        <v>0</v>
      </c>
      <c r="D19" s="47">
        <f t="shared" si="1"/>
        <v>0</v>
      </c>
    </row>
    <row r="20" spans="1:5" x14ac:dyDescent="0.2">
      <c r="A20" s="101" t="s">
        <v>68</v>
      </c>
      <c r="B20" s="99">
        <v>0</v>
      </c>
      <c r="C20" s="100">
        <v>0</v>
      </c>
      <c r="D20" s="47">
        <f t="shared" si="1"/>
        <v>0</v>
      </c>
    </row>
    <row r="21" spans="1:5" x14ac:dyDescent="0.2">
      <c r="A21" s="101" t="s">
        <v>68</v>
      </c>
      <c r="B21" s="99">
        <v>0</v>
      </c>
      <c r="C21" s="100">
        <v>0</v>
      </c>
      <c r="D21" s="47">
        <f t="shared" si="1"/>
        <v>0</v>
      </c>
    </row>
    <row r="22" spans="1:5" x14ac:dyDescent="0.2">
      <c r="A22" s="101" t="s">
        <v>68</v>
      </c>
      <c r="B22" s="99">
        <v>0</v>
      </c>
      <c r="C22" s="100">
        <v>0</v>
      </c>
      <c r="D22" s="47">
        <f t="shared" si="1"/>
        <v>0</v>
      </c>
    </row>
    <row r="23" spans="1:5" ht="13.5" thickBot="1" x14ac:dyDescent="0.25">
      <c r="A23" s="102" t="s">
        <v>68</v>
      </c>
      <c r="B23" s="103">
        <v>0</v>
      </c>
      <c r="C23" s="104">
        <v>0</v>
      </c>
      <c r="D23" s="54">
        <f t="shared" si="1"/>
        <v>0</v>
      </c>
    </row>
    <row r="24" spans="1:5" ht="13.5" thickTop="1" x14ac:dyDescent="0.2">
      <c r="A24" s="48" t="s">
        <v>70</v>
      </c>
      <c r="B24" s="49"/>
      <c r="C24" s="49"/>
      <c r="D24" s="50">
        <f>SUM(D17:D23)</f>
        <v>0</v>
      </c>
      <c r="E24" t="s">
        <v>115</v>
      </c>
    </row>
    <row r="25" spans="1:5" ht="25.5" customHeight="1" thickBot="1" x14ac:dyDescent="0.25">
      <c r="A25" s="107" t="s">
        <v>104</v>
      </c>
      <c r="B25" s="94" t="s">
        <v>105</v>
      </c>
      <c r="C25" s="94" t="s">
        <v>106</v>
      </c>
      <c r="D25" s="63" t="s">
        <v>157</v>
      </c>
    </row>
    <row r="26" spans="1:5" ht="13.5" thickTop="1" x14ac:dyDescent="0.2">
      <c r="A26" s="106" t="s">
        <v>68</v>
      </c>
      <c r="B26" s="96">
        <v>0</v>
      </c>
      <c r="C26" s="97">
        <v>0</v>
      </c>
      <c r="D26" s="47">
        <f t="shared" ref="D26:D31" si="2">B26*C26</f>
        <v>0</v>
      </c>
    </row>
    <row r="27" spans="1:5" x14ac:dyDescent="0.2">
      <c r="A27" s="101" t="s">
        <v>68</v>
      </c>
      <c r="B27" s="99">
        <v>0</v>
      </c>
      <c r="C27" s="100">
        <v>0</v>
      </c>
      <c r="D27" s="47">
        <f t="shared" si="2"/>
        <v>0</v>
      </c>
    </row>
    <row r="28" spans="1:5" x14ac:dyDescent="0.2">
      <c r="A28" s="101" t="s">
        <v>68</v>
      </c>
      <c r="B28" s="99">
        <v>0</v>
      </c>
      <c r="C28" s="100">
        <v>0</v>
      </c>
      <c r="D28" s="47">
        <f t="shared" si="2"/>
        <v>0</v>
      </c>
    </row>
    <row r="29" spans="1:5" x14ac:dyDescent="0.2">
      <c r="A29" s="101" t="s">
        <v>68</v>
      </c>
      <c r="B29" s="99">
        <v>0</v>
      </c>
      <c r="C29" s="100">
        <v>0</v>
      </c>
      <c r="D29" s="47">
        <f t="shared" si="2"/>
        <v>0</v>
      </c>
    </row>
    <row r="30" spans="1:5" x14ac:dyDescent="0.2">
      <c r="A30" s="101" t="s">
        <v>68</v>
      </c>
      <c r="B30" s="99">
        <v>0</v>
      </c>
      <c r="C30" s="100">
        <v>0</v>
      </c>
      <c r="D30" s="47">
        <f t="shared" si="2"/>
        <v>0</v>
      </c>
    </row>
    <row r="31" spans="1:5" ht="13.5" thickBot="1" x14ac:dyDescent="0.25">
      <c r="A31" s="108" t="s">
        <v>68</v>
      </c>
      <c r="B31" s="103">
        <v>0</v>
      </c>
      <c r="C31" s="104">
        <v>0</v>
      </c>
      <c r="D31" s="54">
        <f t="shared" si="2"/>
        <v>0</v>
      </c>
    </row>
    <row r="32" spans="1:5" ht="13.5" thickTop="1" x14ac:dyDescent="0.2">
      <c r="A32" s="48" t="s">
        <v>70</v>
      </c>
      <c r="B32" s="49"/>
      <c r="C32" s="49"/>
      <c r="D32" s="50">
        <f>SUM(D26:D31)</f>
        <v>0</v>
      </c>
      <c r="E32" t="s">
        <v>116</v>
      </c>
    </row>
    <row r="33" spans="1:5" ht="25.5" customHeight="1" thickBot="1" x14ac:dyDescent="0.25">
      <c r="A33" s="94" t="s">
        <v>107</v>
      </c>
      <c r="B33" s="94" t="s">
        <v>105</v>
      </c>
      <c r="C33" s="94" t="s">
        <v>106</v>
      </c>
      <c r="D33" s="63" t="s">
        <v>157</v>
      </c>
    </row>
    <row r="34" spans="1:5" ht="13.5" thickTop="1" x14ac:dyDescent="0.2">
      <c r="A34" s="106" t="s">
        <v>68</v>
      </c>
      <c r="B34" s="96">
        <v>0</v>
      </c>
      <c r="C34" s="97">
        <v>0</v>
      </c>
      <c r="D34" s="47">
        <f>B34*C34</f>
        <v>0</v>
      </c>
    </row>
    <row r="35" spans="1:5" x14ac:dyDescent="0.2">
      <c r="A35" s="101" t="s">
        <v>68</v>
      </c>
      <c r="B35" s="99">
        <v>0</v>
      </c>
      <c r="C35" s="100">
        <v>0</v>
      </c>
      <c r="D35" s="47">
        <f>B35*C35</f>
        <v>0</v>
      </c>
    </row>
    <row r="36" spans="1:5" ht="13.5" thickBot="1" x14ac:dyDescent="0.25">
      <c r="A36" s="108"/>
      <c r="B36" s="103">
        <v>0</v>
      </c>
      <c r="C36" s="104">
        <v>0</v>
      </c>
      <c r="D36" s="54">
        <f>B36*C36</f>
        <v>0</v>
      </c>
    </row>
    <row r="37" spans="1:5" ht="13.5" thickTop="1" x14ac:dyDescent="0.2">
      <c r="A37" s="48" t="s">
        <v>70</v>
      </c>
      <c r="B37" s="49"/>
      <c r="C37" s="49"/>
      <c r="D37" s="50">
        <f>SUM(D34:D36)</f>
        <v>0</v>
      </c>
      <c r="E37" t="s">
        <v>117</v>
      </c>
    </row>
    <row r="38" spans="1:5" ht="25.5" customHeight="1" thickBot="1" x14ac:dyDescent="0.25">
      <c r="A38" s="107" t="s">
        <v>108</v>
      </c>
      <c r="B38" s="94" t="s">
        <v>109</v>
      </c>
      <c r="C38" s="94" t="s">
        <v>106</v>
      </c>
      <c r="D38" s="63" t="s">
        <v>158</v>
      </c>
    </row>
    <row r="39" spans="1:5" ht="13.5" thickTop="1" x14ac:dyDescent="0.2">
      <c r="A39" s="106" t="s">
        <v>68</v>
      </c>
      <c r="B39" s="96">
        <v>0</v>
      </c>
      <c r="C39" s="97">
        <v>0</v>
      </c>
      <c r="D39" s="47">
        <f>B39*C39</f>
        <v>0</v>
      </c>
    </row>
    <row r="40" spans="1:5" x14ac:dyDescent="0.2">
      <c r="A40" s="101" t="s">
        <v>68</v>
      </c>
      <c r="B40" s="99">
        <v>0</v>
      </c>
      <c r="C40" s="100">
        <v>0</v>
      </c>
      <c r="D40" s="47">
        <f>B40*C40</f>
        <v>0</v>
      </c>
    </row>
    <row r="41" spans="1:5" x14ac:dyDescent="0.2">
      <c r="A41" s="101" t="s">
        <v>68</v>
      </c>
      <c r="B41" s="99">
        <v>0</v>
      </c>
      <c r="C41" s="100">
        <v>0</v>
      </c>
      <c r="D41" s="47">
        <f>B41*C41</f>
        <v>0</v>
      </c>
    </row>
    <row r="42" spans="1:5" x14ac:dyDescent="0.2">
      <c r="A42" s="101" t="s">
        <v>68</v>
      </c>
      <c r="B42" s="99">
        <v>0</v>
      </c>
      <c r="C42" s="100">
        <v>0</v>
      </c>
      <c r="D42" s="47">
        <f>B42*C42</f>
        <v>0</v>
      </c>
    </row>
    <row r="43" spans="1:5" ht="13.5" thickBot="1" x14ac:dyDescent="0.25">
      <c r="A43" s="108" t="s">
        <v>68</v>
      </c>
      <c r="B43" s="103">
        <v>0</v>
      </c>
      <c r="C43" s="104">
        <v>0</v>
      </c>
      <c r="D43" s="54">
        <f>B43*C43</f>
        <v>0</v>
      </c>
    </row>
    <row r="44" spans="1:5" ht="13.5" thickTop="1" x14ac:dyDescent="0.2">
      <c r="A44" s="48" t="s">
        <v>70</v>
      </c>
      <c r="B44" s="49"/>
      <c r="C44" s="49"/>
      <c r="D44" s="50">
        <f>SUM(D39:D43)</f>
        <v>0</v>
      </c>
      <c r="E44" t="s">
        <v>118</v>
      </c>
    </row>
    <row r="45" spans="1:5" ht="25.5" customHeight="1" thickBot="1" x14ac:dyDescent="0.25">
      <c r="A45" s="109" t="s">
        <v>110</v>
      </c>
      <c r="B45" s="110" t="s">
        <v>100</v>
      </c>
      <c r="C45" s="110" t="s">
        <v>101</v>
      </c>
      <c r="D45" s="57" t="s">
        <v>158</v>
      </c>
    </row>
    <row r="46" spans="1:5" ht="13.5" thickTop="1" x14ac:dyDescent="0.2">
      <c r="A46" s="106" t="s">
        <v>68</v>
      </c>
      <c r="B46" s="96">
        <v>0</v>
      </c>
      <c r="C46" s="97">
        <v>0</v>
      </c>
      <c r="D46" s="47">
        <f>B46*C46</f>
        <v>0</v>
      </c>
    </row>
    <row r="47" spans="1:5" x14ac:dyDescent="0.2">
      <c r="A47" s="101" t="s">
        <v>68</v>
      </c>
      <c r="B47" s="99">
        <v>0</v>
      </c>
      <c r="C47" s="100">
        <v>0</v>
      </c>
      <c r="D47" s="47">
        <f>B47*C47</f>
        <v>0</v>
      </c>
    </row>
    <row r="48" spans="1:5" ht="13.5" thickBot="1" x14ac:dyDescent="0.25">
      <c r="A48" s="108"/>
      <c r="B48" s="103">
        <v>0</v>
      </c>
      <c r="C48" s="104">
        <v>0</v>
      </c>
      <c r="D48" s="54">
        <f>B48*C48</f>
        <v>0</v>
      </c>
    </row>
    <row r="49" spans="1:5" ht="13.5" thickTop="1" x14ac:dyDescent="0.2">
      <c r="A49" s="48" t="s">
        <v>70</v>
      </c>
      <c r="B49" s="49"/>
      <c r="C49" s="49"/>
      <c r="D49" s="50">
        <f>SUM(D46:D48)</f>
        <v>0</v>
      </c>
      <c r="E49" t="s">
        <v>119</v>
      </c>
    </row>
    <row r="50" spans="1:5" ht="25.5" customHeight="1" thickBot="1" x14ac:dyDescent="0.25">
      <c r="A50" s="111" t="s">
        <v>113</v>
      </c>
      <c r="B50" s="110" t="s">
        <v>111</v>
      </c>
      <c r="C50" s="110" t="s">
        <v>101</v>
      </c>
      <c r="D50" s="58" t="s">
        <v>158</v>
      </c>
    </row>
    <row r="51" spans="1:5" ht="13.5" thickTop="1" x14ac:dyDescent="0.2">
      <c r="A51" s="106" t="s">
        <v>68</v>
      </c>
      <c r="B51" s="96">
        <v>0</v>
      </c>
      <c r="C51" s="97">
        <v>0</v>
      </c>
      <c r="D51" s="47">
        <f>B51*C51</f>
        <v>0</v>
      </c>
    </row>
    <row r="52" spans="1:5" x14ac:dyDescent="0.2">
      <c r="A52" s="101" t="s">
        <v>68</v>
      </c>
      <c r="B52" s="99">
        <v>0</v>
      </c>
      <c r="C52" s="100">
        <v>0</v>
      </c>
      <c r="D52" s="47">
        <f>B52*C52</f>
        <v>0</v>
      </c>
    </row>
    <row r="53" spans="1:5" x14ac:dyDescent="0.2">
      <c r="A53" s="101"/>
      <c r="B53" s="99">
        <v>0</v>
      </c>
      <c r="C53" s="100">
        <v>0</v>
      </c>
      <c r="D53" s="47">
        <f>B53*C53</f>
        <v>0</v>
      </c>
    </row>
    <row r="54" spans="1:5" ht="13.5" thickBot="1" x14ac:dyDescent="0.25">
      <c r="A54" s="108"/>
      <c r="B54" s="103">
        <v>0</v>
      </c>
      <c r="C54" s="104">
        <v>0</v>
      </c>
      <c r="D54" s="54">
        <f>B54*C54</f>
        <v>0</v>
      </c>
    </row>
    <row r="55" spans="1:5" ht="13.5" thickTop="1" x14ac:dyDescent="0.2">
      <c r="A55" s="48" t="s">
        <v>70</v>
      </c>
      <c r="B55" s="49"/>
      <c r="C55" s="49"/>
      <c r="D55" s="50">
        <f>SUM(D51:D54)</f>
        <v>0</v>
      </c>
      <c r="E55" t="s">
        <v>119</v>
      </c>
    </row>
    <row r="56" spans="1:5" ht="25.5" customHeight="1" thickBot="1" x14ac:dyDescent="0.25">
      <c r="A56" s="112" t="s">
        <v>112</v>
      </c>
      <c r="B56" s="110" t="s">
        <v>109</v>
      </c>
      <c r="C56" s="110" t="s">
        <v>106</v>
      </c>
      <c r="D56" s="58" t="s">
        <v>157</v>
      </c>
    </row>
    <row r="57" spans="1:5" ht="13.5" thickTop="1" x14ac:dyDescent="0.2">
      <c r="A57" s="106"/>
      <c r="B57" s="96">
        <v>0</v>
      </c>
      <c r="C57" s="97">
        <v>0</v>
      </c>
      <c r="D57" s="47">
        <f>B57*C57</f>
        <v>0</v>
      </c>
    </row>
    <row r="58" spans="1:5" x14ac:dyDescent="0.2">
      <c r="A58" s="101"/>
      <c r="B58" s="99">
        <v>0</v>
      </c>
      <c r="C58" s="100">
        <v>0</v>
      </c>
      <c r="D58" s="47">
        <f>B58*C58</f>
        <v>0</v>
      </c>
    </row>
    <row r="59" spans="1:5" ht="13.5" thickBot="1" x14ac:dyDescent="0.25">
      <c r="A59" s="108"/>
      <c r="B59" s="103">
        <v>0</v>
      </c>
      <c r="C59" s="104">
        <v>0</v>
      </c>
      <c r="D59" s="47">
        <f>B59*C59</f>
        <v>0</v>
      </c>
    </row>
    <row r="60" spans="1:5" ht="13.5" thickTop="1" x14ac:dyDescent="0.2">
      <c r="A60" s="48" t="s">
        <v>70</v>
      </c>
      <c r="B60" s="49"/>
      <c r="C60" s="49"/>
      <c r="D60" s="73">
        <f>SUM(D57:D59)</f>
        <v>0</v>
      </c>
      <c r="E60" t="s">
        <v>119</v>
      </c>
    </row>
    <row r="61" spans="1:5" ht="18" customHeight="1" x14ac:dyDescent="0.2">
      <c r="A61" s="64" t="s">
        <v>71</v>
      </c>
      <c r="B61" s="65"/>
      <c r="C61" s="66"/>
      <c r="D61" s="67">
        <f>D15+D24+D32+D37+D44</f>
        <v>0</v>
      </c>
      <c r="E61" t="s">
        <v>120</v>
      </c>
    </row>
    <row r="62" spans="1:5" ht="18" customHeight="1" x14ac:dyDescent="0.2">
      <c r="A62" s="59" t="s">
        <v>72</v>
      </c>
      <c r="B62" s="60"/>
      <c r="C62" s="61"/>
      <c r="D62" s="62">
        <f>D49+D55+D60</f>
        <v>0</v>
      </c>
      <c r="E62" t="s">
        <v>121</v>
      </c>
    </row>
    <row r="63" spans="1:5" ht="2.1" customHeight="1" thickBot="1" x14ac:dyDescent="0.25">
      <c r="A63" s="5"/>
      <c r="D63" s="51"/>
    </row>
    <row r="64" spans="1:5" ht="18" customHeight="1" thickTop="1" thickBot="1" x14ac:dyDescent="0.25">
      <c r="A64" s="56" t="s">
        <v>45</v>
      </c>
      <c r="B64" s="55"/>
      <c r="C64" s="55"/>
      <c r="D64" s="113">
        <f>D61+D62</f>
        <v>0</v>
      </c>
      <c r="E64" t="s">
        <v>122</v>
      </c>
    </row>
    <row r="65" ht="13.5" thickTop="1" x14ac:dyDescent="0.2"/>
  </sheetData>
  <sheetProtection algorithmName="SHA-512" hashValue="pqxRDzFsLG7v9PhVQll1gLbBT1No74S92lT+7G1pWiI9tD7fI0lXvqUVh1JcyIbfmumbMcumYMTsHjAi/SvYvw==" saltValue="Z9pbfR5srfBtoinsBW+4kA==" spinCount="100000" sheet="1" selectLockedCells="1"/>
  <mergeCells count="5">
    <mergeCell ref="A1:D1"/>
    <mergeCell ref="A2:D2"/>
    <mergeCell ref="B3:D3"/>
    <mergeCell ref="B4:D4"/>
    <mergeCell ref="B5:D5"/>
  </mergeCells>
  <printOptions horizontalCentered="1"/>
  <pageMargins left="0.23" right="0.24" top="0.17" bottom="0.17" header="0.17" footer="0.17"/>
  <pageSetup scale="8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24"/>
  <sheetViews>
    <sheetView topLeftCell="A5" workbookViewId="0">
      <selection activeCell="D11" sqref="D11"/>
    </sheetView>
  </sheetViews>
  <sheetFormatPr defaultRowHeight="12.75" x14ac:dyDescent="0.2"/>
  <cols>
    <col min="1" max="1" width="30.7109375" customWidth="1"/>
    <col min="2" max="2" width="15.7109375" style="44" customWidth="1"/>
    <col min="3" max="3" width="25.7109375" style="44" customWidth="1"/>
    <col min="4" max="4" width="50.7109375" style="52" customWidth="1"/>
    <col min="5" max="5" width="20.7109375" customWidth="1"/>
  </cols>
  <sheetData>
    <row r="1" spans="1:6" x14ac:dyDescent="0.2">
      <c r="A1" s="298" t="s">
        <v>124</v>
      </c>
      <c r="B1" s="299"/>
      <c r="C1" s="299"/>
      <c r="D1" s="300"/>
    </row>
    <row r="2" spans="1:6" ht="15.75" x14ac:dyDescent="0.25">
      <c r="A2" s="301" t="s">
        <v>311</v>
      </c>
      <c r="B2" s="302"/>
      <c r="C2" s="302"/>
      <c r="D2" s="303"/>
      <c r="E2" s="4" t="s">
        <v>1</v>
      </c>
      <c r="F2" s="4"/>
    </row>
    <row r="3" spans="1:6" ht="15.75" x14ac:dyDescent="0.25">
      <c r="A3" s="76" t="s">
        <v>294</v>
      </c>
      <c r="B3" s="281">
        <f>'Contact Sheet'!C5</f>
        <v>0</v>
      </c>
      <c r="C3" s="283"/>
      <c r="D3" s="296"/>
      <c r="E3" s="3" t="s">
        <v>97</v>
      </c>
    </row>
    <row r="4" spans="1:6" ht="15.75" x14ac:dyDescent="0.25">
      <c r="A4" s="76" t="s">
        <v>73</v>
      </c>
      <c r="B4" s="281">
        <f>'CSP 5'!$C$7</f>
        <v>0</v>
      </c>
      <c r="C4" s="283"/>
      <c r="D4" s="296"/>
      <c r="E4" s="3" t="s">
        <v>98</v>
      </c>
    </row>
    <row r="5" spans="1:6" ht="15.75" x14ac:dyDescent="0.25">
      <c r="A5" s="76" t="s">
        <v>74</v>
      </c>
      <c r="B5" s="281">
        <f>'CSP 5'!$C$5</f>
        <v>0</v>
      </c>
      <c r="C5" s="281"/>
      <c r="D5" s="297"/>
      <c r="E5" s="3" t="s">
        <v>98</v>
      </c>
    </row>
    <row r="6" spans="1:6" ht="15" x14ac:dyDescent="0.25">
      <c r="A6" s="141" t="s">
        <v>68</v>
      </c>
      <c r="B6" s="77"/>
      <c r="C6" s="304" t="s">
        <v>68</v>
      </c>
      <c r="D6" s="305"/>
    </row>
    <row r="7" spans="1:6" ht="35.1" customHeight="1" x14ac:dyDescent="0.2">
      <c r="A7" s="78" t="s">
        <v>132</v>
      </c>
      <c r="B7" s="79" t="s">
        <v>133</v>
      </c>
      <c r="C7" s="79" t="s">
        <v>140</v>
      </c>
      <c r="D7" s="79" t="s">
        <v>134</v>
      </c>
      <c r="E7" s="3" t="s">
        <v>142</v>
      </c>
    </row>
    <row r="8" spans="1:6" ht="15" thickBot="1" x14ac:dyDescent="0.25">
      <c r="A8" s="80" t="s">
        <v>173</v>
      </c>
      <c r="B8" s="81">
        <f>'CSP 5'!C32</f>
        <v>0</v>
      </c>
      <c r="C8" s="82"/>
      <c r="D8" s="83"/>
    </row>
    <row r="9" spans="1:6" ht="60" customHeight="1" thickTop="1" thickBot="1" x14ac:dyDescent="0.25">
      <c r="A9" s="86" t="s">
        <v>151</v>
      </c>
      <c r="B9" s="140">
        <f>'CSP 5'!C33</f>
        <v>0</v>
      </c>
      <c r="C9" s="87" t="s">
        <v>164</v>
      </c>
      <c r="D9" s="92"/>
      <c r="E9" s="24" t="s">
        <v>143</v>
      </c>
    </row>
    <row r="10" spans="1:6" ht="60" customHeight="1" thickTop="1" thickBot="1" x14ac:dyDescent="0.25">
      <c r="A10" s="86" t="s">
        <v>159</v>
      </c>
      <c r="B10" s="81">
        <f>'CSP 5'!C34</f>
        <v>0</v>
      </c>
      <c r="C10" s="87" t="s">
        <v>165</v>
      </c>
      <c r="D10" s="92"/>
      <c r="E10" s="24" t="s">
        <v>167</v>
      </c>
    </row>
    <row r="11" spans="1:6" ht="60" customHeight="1" thickTop="1" thickBot="1" x14ac:dyDescent="0.25">
      <c r="A11" s="84" t="s">
        <v>135</v>
      </c>
      <c r="B11" s="81">
        <f>'CSP 5'!C36</f>
        <v>0</v>
      </c>
      <c r="C11" s="85" t="s">
        <v>138</v>
      </c>
      <c r="D11" s="92" t="s">
        <v>68</v>
      </c>
      <c r="E11" s="24" t="s">
        <v>143</v>
      </c>
    </row>
    <row r="12" spans="1:6" ht="60" customHeight="1" thickTop="1" thickBot="1" x14ac:dyDescent="0.25">
      <c r="A12" s="84" t="s">
        <v>136</v>
      </c>
      <c r="B12" s="81">
        <f>'CSP 5'!C37</f>
        <v>0</v>
      </c>
      <c r="C12" s="85" t="s">
        <v>166</v>
      </c>
      <c r="D12" s="92" t="s">
        <v>68</v>
      </c>
      <c r="E12" s="24" t="s">
        <v>143</v>
      </c>
    </row>
    <row r="13" spans="1:6" ht="60" customHeight="1" thickTop="1" thickBot="1" x14ac:dyDescent="0.25">
      <c r="A13" s="86" t="s">
        <v>137</v>
      </c>
      <c r="B13" s="81">
        <f>'CSP 5'!C38</f>
        <v>0</v>
      </c>
      <c r="C13" s="87" t="s">
        <v>139</v>
      </c>
      <c r="D13" s="74" t="s">
        <v>68</v>
      </c>
      <c r="E13" s="24" t="s">
        <v>143</v>
      </c>
    </row>
    <row r="14" spans="1:6" ht="35.1" customHeight="1" thickTop="1" thickBot="1" x14ac:dyDescent="0.25">
      <c r="A14" s="78" t="s">
        <v>148</v>
      </c>
      <c r="B14" s="79" t="s">
        <v>147</v>
      </c>
      <c r="C14" s="79" t="s">
        <v>140</v>
      </c>
      <c r="D14" s="75" t="s">
        <v>134</v>
      </c>
      <c r="E14" s="24"/>
    </row>
    <row r="15" spans="1:6" ht="60" customHeight="1" thickTop="1" thickBot="1" x14ac:dyDescent="0.25">
      <c r="A15" s="88" t="s">
        <v>144</v>
      </c>
      <c r="B15" s="89" t="e">
        <f>'CSP 5'!C41</f>
        <v>#DIV/0!</v>
      </c>
      <c r="C15" s="88" t="s">
        <v>145</v>
      </c>
      <c r="D15" s="92" t="s">
        <v>68</v>
      </c>
      <c r="E15" s="24" t="s">
        <v>143</v>
      </c>
    </row>
    <row r="16" spans="1:6" ht="60" customHeight="1" thickTop="1" thickBot="1" x14ac:dyDescent="0.25">
      <c r="A16" s="84" t="s">
        <v>185</v>
      </c>
      <c r="B16" s="90" t="e">
        <f>'CSP 5'!C40</f>
        <v>#DIV/0!</v>
      </c>
      <c r="C16" s="84" t="s">
        <v>168</v>
      </c>
      <c r="D16" s="92" t="s">
        <v>68</v>
      </c>
      <c r="E16" s="24" t="s">
        <v>143</v>
      </c>
    </row>
    <row r="17" spans="1:5" ht="60" customHeight="1" thickTop="1" thickBot="1" x14ac:dyDescent="0.25">
      <c r="A17" s="84" t="s">
        <v>141</v>
      </c>
      <c r="B17" s="91" t="e">
        <f>'CSP 5'!E55</f>
        <v>#DIV/0!</v>
      </c>
      <c r="C17" s="84" t="s">
        <v>146</v>
      </c>
      <c r="D17" s="92" t="s">
        <v>68</v>
      </c>
      <c r="E17" s="24" t="s">
        <v>143</v>
      </c>
    </row>
    <row r="18" spans="1:5" ht="35.1" customHeight="1" thickTop="1" thickBot="1" x14ac:dyDescent="0.25">
      <c r="A18" s="293" t="s">
        <v>149</v>
      </c>
      <c r="B18" s="294"/>
      <c r="C18" s="294"/>
      <c r="D18" s="295"/>
    </row>
    <row r="19" spans="1:5" ht="35.1" customHeight="1" thickTop="1" x14ac:dyDescent="0.2">
      <c r="A19" s="284" t="s">
        <v>68</v>
      </c>
      <c r="B19" s="285"/>
      <c r="C19" s="285"/>
      <c r="D19" s="286"/>
      <c r="E19" s="24" t="s">
        <v>143</v>
      </c>
    </row>
    <row r="20" spans="1:5" ht="35.1" customHeight="1" x14ac:dyDescent="0.2">
      <c r="A20" s="287"/>
      <c r="B20" s="288"/>
      <c r="C20" s="288"/>
      <c r="D20" s="289"/>
    </row>
    <row r="21" spans="1:5" ht="35.1" customHeight="1" x14ac:dyDescent="0.2">
      <c r="A21" s="287"/>
      <c r="B21" s="288"/>
      <c r="C21" s="288"/>
      <c r="D21" s="289"/>
    </row>
    <row r="22" spans="1:5" ht="35.1" customHeight="1" x14ac:dyDescent="0.2">
      <c r="A22" s="287"/>
      <c r="B22" s="288"/>
      <c r="C22" s="288"/>
      <c r="D22" s="289"/>
    </row>
    <row r="23" spans="1:5" ht="35.1" customHeight="1" thickBot="1" x14ac:dyDescent="0.25">
      <c r="A23" s="290"/>
      <c r="B23" s="291"/>
      <c r="C23" s="291"/>
      <c r="D23" s="292"/>
    </row>
    <row r="24" spans="1:5" ht="13.5" thickTop="1" x14ac:dyDescent="0.2"/>
  </sheetData>
  <sheetProtection algorithmName="SHA-512" hashValue="Rz4oBehNcxbenn4DM333DWJCqzWgX+3dcD4+2zrv8XEc8tkUbIakGuH82TItqv+qA6n3p6Rbpt1oMbushasx+w==" saltValue="70iFmEIwmiQgdCUf7fs4aQ==" spinCount="100000" sheet="1" selectLockedCells="1"/>
  <mergeCells count="8">
    <mergeCell ref="A18:D18"/>
    <mergeCell ref="A19:D23"/>
    <mergeCell ref="A1:D1"/>
    <mergeCell ref="A2:D2"/>
    <mergeCell ref="B3:D3"/>
    <mergeCell ref="B4:D4"/>
    <mergeCell ref="B5:D5"/>
    <mergeCell ref="C6:D6"/>
  </mergeCells>
  <printOptions horizontalCentered="1"/>
  <pageMargins left="0.23" right="0.24" top="0.17" bottom="0.17" header="0.17" footer="0.17"/>
  <pageSetup scale="82"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39997558519241921"/>
    <pageSetUpPr fitToPage="1"/>
  </sheetPr>
  <dimension ref="A1:H58"/>
  <sheetViews>
    <sheetView zoomScaleNormal="100" workbookViewId="0">
      <selection activeCell="C5" sqref="C5"/>
    </sheetView>
  </sheetViews>
  <sheetFormatPr defaultRowHeight="12.75" x14ac:dyDescent="0.2"/>
  <cols>
    <col min="1" max="1" width="5.28515625" style="5" customWidth="1"/>
    <col min="2" max="2" width="39.7109375" style="23" customWidth="1"/>
    <col min="3" max="3" width="24" customWidth="1"/>
    <col min="4" max="4" width="8.28515625" customWidth="1"/>
    <col min="5" max="5" width="9.5703125" style="19" customWidth="1"/>
    <col min="6" max="6" width="7.7109375" style="19" customWidth="1"/>
    <col min="7" max="7" width="21.42578125" bestFit="1" customWidth="1"/>
    <col min="8" max="8" width="15.7109375" hidden="1" customWidth="1"/>
    <col min="9" max="13" width="9.28515625" customWidth="1"/>
  </cols>
  <sheetData>
    <row r="1" spans="1:8" x14ac:dyDescent="0.2">
      <c r="A1" s="266" t="s">
        <v>124</v>
      </c>
      <c r="B1" s="266"/>
      <c r="C1" s="266"/>
      <c r="D1" s="266"/>
      <c r="E1" s="266"/>
      <c r="F1" s="211"/>
    </row>
    <row r="2" spans="1:8" ht="15.75" x14ac:dyDescent="0.25">
      <c r="A2" s="267" t="s">
        <v>309</v>
      </c>
      <c r="B2" s="267"/>
      <c r="C2" s="267"/>
      <c r="D2" s="267"/>
      <c r="E2" s="267"/>
      <c r="F2" s="212"/>
    </row>
    <row r="3" spans="1:8" ht="18.75" customHeight="1" x14ac:dyDescent="0.2">
      <c r="B3" s="18" t="s">
        <v>296</v>
      </c>
      <c r="C3" s="310">
        <f>'Contact Sheet'!C5</f>
        <v>0</v>
      </c>
      <c r="D3" s="310"/>
      <c r="E3" s="310"/>
      <c r="F3" s="221"/>
      <c r="G3" s="3" t="s">
        <v>94</v>
      </c>
    </row>
    <row r="4" spans="1:8" x14ac:dyDescent="0.2">
      <c r="A4" s="16" t="s">
        <v>0</v>
      </c>
      <c r="B4" s="17" t="s">
        <v>30</v>
      </c>
      <c r="C4" s="20"/>
      <c r="D4" s="20"/>
      <c r="E4" s="21"/>
      <c r="F4" s="21"/>
      <c r="G4" s="4" t="s">
        <v>1</v>
      </c>
      <c r="H4" t="s">
        <v>31</v>
      </c>
    </row>
    <row r="5" spans="1:8" x14ac:dyDescent="0.2">
      <c r="A5" s="5">
        <v>1</v>
      </c>
      <c r="B5" s="19" t="s">
        <v>74</v>
      </c>
      <c r="C5" s="22"/>
      <c r="D5" s="228"/>
      <c r="E5" s="229"/>
      <c r="F5" s="229"/>
      <c r="G5" s="3" t="s">
        <v>32</v>
      </c>
      <c r="H5" t="s">
        <v>33</v>
      </c>
    </row>
    <row r="6" spans="1:8" x14ac:dyDescent="0.2">
      <c r="A6" s="5">
        <v>2</v>
      </c>
      <c r="B6" s="23" t="s">
        <v>34</v>
      </c>
      <c r="C6" s="238" t="s">
        <v>288</v>
      </c>
      <c r="D6" s="230"/>
      <c r="E6" s="231"/>
      <c r="F6" s="231"/>
      <c r="G6" s="3" t="s">
        <v>32</v>
      </c>
      <c r="H6" t="s">
        <v>35</v>
      </c>
    </row>
    <row r="7" spans="1:8" x14ac:dyDescent="0.2">
      <c r="A7" s="5">
        <v>3</v>
      </c>
      <c r="B7" s="207" t="s">
        <v>169</v>
      </c>
      <c r="C7" s="311" t="s">
        <v>194</v>
      </c>
      <c r="D7" s="311"/>
      <c r="E7" s="311"/>
      <c r="F7" s="311"/>
      <c r="G7" s="142" t="s">
        <v>32</v>
      </c>
      <c r="H7" t="s">
        <v>36</v>
      </c>
    </row>
    <row r="8" spans="1:8" x14ac:dyDescent="0.2">
      <c r="B8" s="202"/>
      <c r="C8" s="311" t="s">
        <v>260</v>
      </c>
      <c r="D8" s="311"/>
      <c r="E8" s="311"/>
      <c r="F8" s="311"/>
      <c r="G8" s="24" t="s">
        <v>68</v>
      </c>
      <c r="H8" t="s">
        <v>37</v>
      </c>
    </row>
    <row r="9" spans="1:8" ht="16.5" customHeight="1" x14ac:dyDescent="0.2">
      <c r="A9" s="125">
        <v>4</v>
      </c>
      <c r="B9" s="124" t="s">
        <v>126</v>
      </c>
      <c r="C9" s="232">
        <v>2</v>
      </c>
      <c r="D9" s="232"/>
      <c r="E9" s="231"/>
      <c r="F9" s="231"/>
      <c r="G9" s="24" t="s">
        <v>3</v>
      </c>
    </row>
    <row r="10" spans="1:8" ht="12.75" customHeight="1" x14ac:dyDescent="0.2">
      <c r="A10" s="5">
        <v>5</v>
      </c>
      <c r="B10" s="23" t="s">
        <v>127</v>
      </c>
      <c r="C10" s="235" t="s">
        <v>68</v>
      </c>
      <c r="D10" s="26"/>
      <c r="G10" s="24" t="s">
        <v>3</v>
      </c>
    </row>
    <row r="11" spans="1:8" x14ac:dyDescent="0.2">
      <c r="A11" s="5">
        <v>6</v>
      </c>
      <c r="B11" s="277" t="s">
        <v>128</v>
      </c>
      <c r="C11" s="278"/>
      <c r="D11" s="278"/>
      <c r="G11" s="24"/>
    </row>
    <row r="12" spans="1:8" ht="12.75" customHeight="1" x14ac:dyDescent="0.2">
      <c r="A12" s="15" t="s">
        <v>57</v>
      </c>
      <c r="B12" s="18" t="s">
        <v>56</v>
      </c>
      <c r="C12" s="27" t="s">
        <v>68</v>
      </c>
      <c r="D12" s="28"/>
      <c r="G12" s="24" t="s">
        <v>3</v>
      </c>
    </row>
    <row r="13" spans="1:8" ht="12.75" customHeight="1" x14ac:dyDescent="0.2">
      <c r="A13" s="15" t="s">
        <v>58</v>
      </c>
      <c r="B13" s="18" t="s">
        <v>38</v>
      </c>
      <c r="C13" s="29" t="s">
        <v>68</v>
      </c>
      <c r="D13" s="28"/>
      <c r="G13" s="24" t="s">
        <v>3</v>
      </c>
    </row>
    <row r="14" spans="1:8" ht="12.75" customHeight="1" x14ac:dyDescent="0.2">
      <c r="A14" s="15" t="s">
        <v>59</v>
      </c>
      <c r="B14" s="18" t="s">
        <v>51</v>
      </c>
      <c r="C14" s="29" t="s">
        <v>68</v>
      </c>
      <c r="D14" s="28"/>
      <c r="G14" s="24" t="s">
        <v>3</v>
      </c>
    </row>
    <row r="15" spans="1:8" ht="12.75" customHeight="1" x14ac:dyDescent="0.2">
      <c r="A15" s="15" t="s">
        <v>60</v>
      </c>
      <c r="B15" s="18" t="s">
        <v>55</v>
      </c>
      <c r="C15" s="29" t="s">
        <v>68</v>
      </c>
      <c r="D15" s="28"/>
      <c r="G15" s="24" t="s">
        <v>3</v>
      </c>
    </row>
    <row r="16" spans="1:8" ht="12.75" customHeight="1" x14ac:dyDescent="0.2">
      <c r="A16" s="15" t="s">
        <v>61</v>
      </c>
      <c r="B16" s="18" t="s">
        <v>82</v>
      </c>
      <c r="C16" s="29" t="s">
        <v>68</v>
      </c>
      <c r="D16" s="28"/>
      <c r="G16" s="24" t="s">
        <v>3</v>
      </c>
    </row>
    <row r="17" spans="1:7" ht="12.75" customHeight="1" x14ac:dyDescent="0.2">
      <c r="A17" s="15" t="s">
        <v>62</v>
      </c>
      <c r="B17" s="18" t="s">
        <v>52</v>
      </c>
      <c r="C17" s="29" t="s">
        <v>68</v>
      </c>
      <c r="D17" s="28"/>
      <c r="G17" s="24" t="s">
        <v>3</v>
      </c>
    </row>
    <row r="18" spans="1:7" ht="12.75" customHeight="1" x14ac:dyDescent="0.2">
      <c r="A18" s="15" t="s">
        <v>63</v>
      </c>
      <c r="B18" s="18" t="s">
        <v>53</v>
      </c>
      <c r="C18" s="29" t="s">
        <v>68</v>
      </c>
      <c r="D18" s="28"/>
      <c r="G18" s="24" t="s">
        <v>3</v>
      </c>
    </row>
    <row r="19" spans="1:7" ht="12.75" customHeight="1" x14ac:dyDescent="0.2">
      <c r="A19" s="15" t="s">
        <v>64</v>
      </c>
      <c r="B19" s="18" t="s">
        <v>39</v>
      </c>
      <c r="C19" s="29" t="s">
        <v>68</v>
      </c>
      <c r="D19" s="28"/>
      <c r="G19" s="24" t="s">
        <v>3</v>
      </c>
    </row>
    <row r="20" spans="1:7" ht="12.75" customHeight="1" x14ac:dyDescent="0.2">
      <c r="A20" s="15" t="s">
        <v>65</v>
      </c>
      <c r="B20" s="18" t="s">
        <v>83</v>
      </c>
      <c r="C20" s="29" t="s">
        <v>68</v>
      </c>
      <c r="D20" s="28"/>
      <c r="G20" s="24" t="s">
        <v>3</v>
      </c>
    </row>
    <row r="21" spans="1:7" ht="12.75" customHeight="1" x14ac:dyDescent="0.2">
      <c r="A21" s="15" t="s">
        <v>66</v>
      </c>
      <c r="B21" s="18" t="s">
        <v>54</v>
      </c>
      <c r="C21" s="29" t="s">
        <v>68</v>
      </c>
      <c r="D21" s="28"/>
      <c r="G21" s="24" t="s">
        <v>3</v>
      </c>
    </row>
    <row r="22" spans="1:7" ht="12.75" customHeight="1" x14ac:dyDescent="0.2">
      <c r="A22" s="15" t="s">
        <v>67</v>
      </c>
      <c r="B22" s="18" t="s">
        <v>84</v>
      </c>
      <c r="C22" s="29" t="s">
        <v>68</v>
      </c>
      <c r="D22" s="28"/>
      <c r="G22" s="24" t="s">
        <v>3</v>
      </c>
    </row>
    <row r="23" spans="1:7" x14ac:dyDescent="0.2">
      <c r="A23" s="15"/>
      <c r="B23" s="18"/>
      <c r="C23" s="28"/>
      <c r="D23" s="28"/>
      <c r="G23" s="24"/>
    </row>
    <row r="24" spans="1:7" x14ac:dyDescent="0.2">
      <c r="A24" s="15"/>
      <c r="B24" s="18"/>
      <c r="C24" s="28"/>
      <c r="D24" s="28"/>
      <c r="G24" s="24"/>
    </row>
    <row r="25" spans="1:7" x14ac:dyDescent="0.2">
      <c r="A25" s="5">
        <v>7</v>
      </c>
      <c r="B25" s="276" t="s">
        <v>88</v>
      </c>
      <c r="C25" s="276"/>
      <c r="D25" s="276"/>
      <c r="E25" s="276"/>
      <c r="F25" s="12"/>
      <c r="G25" s="24"/>
    </row>
    <row r="26" spans="1:7" x14ac:dyDescent="0.2">
      <c r="A26" s="15" t="s">
        <v>57</v>
      </c>
      <c r="B26" s="71" t="s">
        <v>129</v>
      </c>
      <c r="C26" s="30">
        <v>0</v>
      </c>
      <c r="D26" s="127"/>
      <c r="E26" s="128"/>
      <c r="G26" s="24" t="s">
        <v>3</v>
      </c>
    </row>
    <row r="27" spans="1:7" x14ac:dyDescent="0.2">
      <c r="A27" s="15" t="s">
        <v>58</v>
      </c>
      <c r="B27" s="71" t="s">
        <v>130</v>
      </c>
      <c r="C27" s="31" t="e">
        <f>C26/C10</f>
        <v>#VALUE!</v>
      </c>
      <c r="D27" s="32"/>
      <c r="E27" s="129"/>
      <c r="G27" s="24" t="s">
        <v>40</v>
      </c>
    </row>
    <row r="28" spans="1:7" x14ac:dyDescent="0.2">
      <c r="A28" s="5">
        <v>8</v>
      </c>
      <c r="B28" s="23" t="s">
        <v>41</v>
      </c>
      <c r="C28" s="33" t="s">
        <v>68</v>
      </c>
      <c r="D28" s="34"/>
      <c r="G28" s="24" t="s">
        <v>3</v>
      </c>
    </row>
    <row r="29" spans="1:7" x14ac:dyDescent="0.2">
      <c r="A29" s="5">
        <v>9</v>
      </c>
      <c r="B29" s="23" t="s">
        <v>42</v>
      </c>
      <c r="C29" s="306" t="s">
        <v>68</v>
      </c>
      <c r="D29" s="307"/>
      <c r="E29" s="307"/>
      <c r="F29" s="25"/>
      <c r="G29" s="24" t="s">
        <v>3</v>
      </c>
    </row>
    <row r="30" spans="1:7" ht="13.5" thickBot="1" x14ac:dyDescent="0.25">
      <c r="A30" s="5">
        <v>10</v>
      </c>
      <c r="B30" s="23" t="s">
        <v>43</v>
      </c>
      <c r="C30" s="308" t="s">
        <v>68</v>
      </c>
      <c r="D30" s="309"/>
      <c r="E30" s="309"/>
      <c r="F30" s="217"/>
      <c r="G30" s="24" t="s">
        <v>3</v>
      </c>
    </row>
    <row r="31" spans="1:7" ht="13.5" thickTop="1" x14ac:dyDescent="0.2">
      <c r="A31" s="16" t="s">
        <v>22</v>
      </c>
      <c r="B31" s="17" t="s">
        <v>125</v>
      </c>
      <c r="C31" s="20"/>
      <c r="E31" s="224"/>
      <c r="F31" s="225"/>
      <c r="G31" s="24"/>
    </row>
    <row r="32" spans="1:7" x14ac:dyDescent="0.2">
      <c r="A32" s="5">
        <v>1</v>
      </c>
      <c r="B32" s="23" t="s">
        <v>199</v>
      </c>
      <c r="C32" s="131">
        <v>50</v>
      </c>
      <c r="E32" s="209">
        <f>C32/$C$39</f>
        <v>1</v>
      </c>
      <c r="F32" s="242">
        <f>E32*$C$9</f>
        <v>2</v>
      </c>
      <c r="G32" s="24" t="s">
        <v>44</v>
      </c>
    </row>
    <row r="33" spans="1:7" x14ac:dyDescent="0.2">
      <c r="A33" s="5">
        <v>2</v>
      </c>
      <c r="B33" s="23" t="s">
        <v>151</v>
      </c>
      <c r="C33" s="131"/>
      <c r="E33" s="209">
        <f>C33/$C$39</f>
        <v>0</v>
      </c>
      <c r="F33" s="242">
        <f t="shared" ref="F33:F39" si="0">E33*$C$9</f>
        <v>0</v>
      </c>
      <c r="G33" s="24" t="s">
        <v>44</v>
      </c>
    </row>
    <row r="34" spans="1:7" x14ac:dyDescent="0.2">
      <c r="A34" s="5">
        <v>3</v>
      </c>
      <c r="B34" s="23" t="s">
        <v>152</v>
      </c>
      <c r="C34" s="38"/>
      <c r="E34" s="209">
        <f>C34/$C$39</f>
        <v>0</v>
      </c>
      <c r="F34" s="242">
        <f t="shared" si="0"/>
        <v>0</v>
      </c>
      <c r="G34" s="24" t="s">
        <v>44</v>
      </c>
    </row>
    <row r="35" spans="1:7" x14ac:dyDescent="0.2">
      <c r="A35" s="5">
        <v>4</v>
      </c>
      <c r="B35" s="42" t="s">
        <v>85</v>
      </c>
      <c r="C35" s="132">
        <f>SUM(C32:C34)</f>
        <v>50</v>
      </c>
      <c r="E35" s="209"/>
      <c r="F35" s="242"/>
      <c r="G35" s="24" t="s">
        <v>40</v>
      </c>
    </row>
    <row r="36" spans="1:7" x14ac:dyDescent="0.2">
      <c r="A36" s="5">
        <v>5</v>
      </c>
      <c r="B36" s="23" t="s">
        <v>156</v>
      </c>
      <c r="C36" s="131"/>
      <c r="E36" s="209">
        <f>C36/$C$39</f>
        <v>0</v>
      </c>
      <c r="F36" s="242">
        <f t="shared" si="0"/>
        <v>0</v>
      </c>
      <c r="G36" s="24" t="s">
        <v>96</v>
      </c>
    </row>
    <row r="37" spans="1:7" x14ac:dyDescent="0.2">
      <c r="A37" s="5">
        <v>6</v>
      </c>
      <c r="B37" s="23" t="s">
        <v>163</v>
      </c>
      <c r="C37" s="38"/>
      <c r="E37" s="209">
        <f>C37/$C$39</f>
        <v>0</v>
      </c>
      <c r="F37" s="242">
        <f t="shared" si="0"/>
        <v>0</v>
      </c>
      <c r="G37" s="24" t="s">
        <v>95</v>
      </c>
    </row>
    <row r="38" spans="1:7" x14ac:dyDescent="0.2">
      <c r="A38" s="5">
        <v>7</v>
      </c>
      <c r="B38" s="23" t="s">
        <v>69</v>
      </c>
      <c r="C38" s="218">
        <v>0</v>
      </c>
      <c r="E38" s="209">
        <f>C38/$C$39</f>
        <v>0</v>
      </c>
      <c r="F38" s="242">
        <f t="shared" si="0"/>
        <v>0</v>
      </c>
      <c r="G38" s="24" t="s">
        <v>95</v>
      </c>
    </row>
    <row r="39" spans="1:7" x14ac:dyDescent="0.2">
      <c r="A39" s="4">
        <v>8</v>
      </c>
      <c r="B39" s="37" t="s">
        <v>45</v>
      </c>
      <c r="C39" s="135">
        <f>C35+C36+C37+C38</f>
        <v>50</v>
      </c>
      <c r="E39" s="210">
        <f>SUM(E32:E38)</f>
        <v>1</v>
      </c>
      <c r="F39" s="243">
        <f t="shared" si="0"/>
        <v>2</v>
      </c>
      <c r="G39" s="24" t="s">
        <v>40</v>
      </c>
    </row>
    <row r="40" spans="1:7" ht="15.75" thickBot="1" x14ac:dyDescent="0.3">
      <c r="A40" s="5">
        <v>9</v>
      </c>
      <c r="B40" s="39" t="s">
        <v>153</v>
      </c>
      <c r="C40" s="38">
        <f>C32/C9</f>
        <v>25</v>
      </c>
      <c r="E40" s="272" t="s">
        <v>283</v>
      </c>
      <c r="F40" s="273"/>
      <c r="G40" s="24" t="s">
        <v>40</v>
      </c>
    </row>
    <row r="41" spans="1:7" ht="13.5" thickTop="1" x14ac:dyDescent="0.2">
      <c r="A41" s="5">
        <v>10</v>
      </c>
      <c r="B41" s="39" t="s">
        <v>46</v>
      </c>
      <c r="C41" s="38">
        <f>C39/C9</f>
        <v>25</v>
      </c>
      <c r="D41" s="36"/>
      <c r="F41" s="144"/>
      <c r="G41" s="24" t="s">
        <v>40</v>
      </c>
    </row>
    <row r="42" spans="1:7" x14ac:dyDescent="0.2">
      <c r="A42" s="16" t="s">
        <v>24</v>
      </c>
      <c r="B42" s="17" t="s">
        <v>87</v>
      </c>
      <c r="C42" s="35"/>
      <c r="D42" s="20"/>
      <c r="E42" s="20"/>
      <c r="F42" s="20"/>
      <c r="G42" s="24"/>
    </row>
    <row r="43" spans="1:7" x14ac:dyDescent="0.2">
      <c r="A43" s="5">
        <v>1</v>
      </c>
      <c r="B43" s="39" t="s">
        <v>154</v>
      </c>
      <c r="C43" s="139">
        <f>(C32/C35)</f>
        <v>1</v>
      </c>
      <c r="D43" s="36"/>
      <c r="G43" s="24"/>
    </row>
    <row r="44" spans="1:7" x14ac:dyDescent="0.2">
      <c r="A44" s="5">
        <v>2</v>
      </c>
      <c r="B44" s="236" t="s">
        <v>286</v>
      </c>
      <c r="C44" s="139">
        <v>0</v>
      </c>
      <c r="D44" s="219" t="s">
        <v>285</v>
      </c>
      <c r="G44" s="24"/>
    </row>
    <row r="45" spans="1:7" x14ac:dyDescent="0.2">
      <c r="A45" s="5">
        <v>3</v>
      </c>
      <c r="B45" s="39" t="s">
        <v>155</v>
      </c>
      <c r="C45" s="139">
        <f>C43+C44</f>
        <v>1</v>
      </c>
      <c r="D45" s="36"/>
      <c r="G45" s="24"/>
    </row>
    <row r="46" spans="1:7" x14ac:dyDescent="0.2">
      <c r="A46" s="16" t="s">
        <v>86</v>
      </c>
      <c r="B46" s="280" t="s">
        <v>90</v>
      </c>
      <c r="C46" s="278"/>
      <c r="D46" s="278"/>
      <c r="E46" s="278"/>
      <c r="F46"/>
      <c r="G46" s="24" t="s">
        <v>68</v>
      </c>
    </row>
    <row r="47" spans="1:7" ht="13.5" thickBot="1" x14ac:dyDescent="0.25">
      <c r="B47" s="279" t="s">
        <v>89</v>
      </c>
      <c r="C47" s="278"/>
      <c r="D47" s="274" t="s">
        <v>47</v>
      </c>
      <c r="E47" s="275"/>
      <c r="F47" s="44"/>
      <c r="G47" s="114" t="s">
        <v>68</v>
      </c>
    </row>
    <row r="48" spans="1:7" ht="26.25" thickBot="1" x14ac:dyDescent="0.25">
      <c r="B48" s="114"/>
      <c r="C48" s="115" t="s">
        <v>48</v>
      </c>
      <c r="D48" s="239" t="s">
        <v>289</v>
      </c>
      <c r="E48" s="240" t="s">
        <v>49</v>
      </c>
      <c r="F48" s="114"/>
      <c r="G48" s="114"/>
    </row>
    <row r="49" spans="1:7" x14ac:dyDescent="0.2">
      <c r="A49" s="5">
        <v>1</v>
      </c>
      <c r="B49" s="23" t="s">
        <v>75</v>
      </c>
      <c r="C49" s="131">
        <v>0</v>
      </c>
      <c r="D49" s="117">
        <f>C49/C9</f>
        <v>0</v>
      </c>
      <c r="E49" s="40">
        <f>C49/C56</f>
        <v>0</v>
      </c>
      <c r="F49" s="40"/>
      <c r="G49" s="3" t="s">
        <v>40</v>
      </c>
    </row>
    <row r="50" spans="1:7" x14ac:dyDescent="0.2">
      <c r="A50" s="5">
        <v>2</v>
      </c>
      <c r="B50" s="23" t="s">
        <v>76</v>
      </c>
      <c r="C50" s="131">
        <v>0</v>
      </c>
      <c r="D50" s="117">
        <f>C50/C9</f>
        <v>0</v>
      </c>
      <c r="E50" s="40">
        <f>C50/C56</f>
        <v>0</v>
      </c>
      <c r="F50" s="40"/>
      <c r="G50" s="3" t="s">
        <v>40</v>
      </c>
    </row>
    <row r="51" spans="1:7" x14ac:dyDescent="0.2">
      <c r="A51" s="5">
        <v>3</v>
      </c>
      <c r="B51" s="23" t="s">
        <v>91</v>
      </c>
      <c r="C51" s="131">
        <v>0</v>
      </c>
      <c r="D51" s="117">
        <f>C51/C9</f>
        <v>0</v>
      </c>
      <c r="E51" s="40">
        <f>C51/C56</f>
        <v>0</v>
      </c>
      <c r="F51" s="40"/>
      <c r="G51" s="3" t="s">
        <v>40</v>
      </c>
    </row>
    <row r="52" spans="1:7" x14ac:dyDescent="0.2">
      <c r="A52" s="5">
        <v>4</v>
      </c>
      <c r="B52" s="23" t="s">
        <v>92</v>
      </c>
      <c r="C52" s="131">
        <v>0</v>
      </c>
      <c r="D52" s="117">
        <f>C52/C9</f>
        <v>0</v>
      </c>
      <c r="E52" s="40">
        <f>C52/C56</f>
        <v>0</v>
      </c>
      <c r="F52" s="40"/>
      <c r="G52" s="3" t="s">
        <v>40</v>
      </c>
    </row>
    <row r="53" spans="1:7" x14ac:dyDescent="0.2">
      <c r="A53" s="5">
        <v>5</v>
      </c>
      <c r="B53" s="23" t="s">
        <v>29</v>
      </c>
      <c r="C53" s="38">
        <v>50</v>
      </c>
      <c r="D53" s="118">
        <f>C53/C9</f>
        <v>25</v>
      </c>
      <c r="E53" s="41">
        <f>C53/C56</f>
        <v>1</v>
      </c>
      <c r="F53" s="40"/>
      <c r="G53" s="3" t="s">
        <v>40</v>
      </c>
    </row>
    <row r="54" spans="1:7" x14ac:dyDescent="0.2">
      <c r="A54" s="5">
        <v>6</v>
      </c>
      <c r="B54" s="119" t="s">
        <v>50</v>
      </c>
      <c r="C54" s="136">
        <f>C49+C50+C51+C52+C53</f>
        <v>50</v>
      </c>
      <c r="D54" s="120">
        <f>D49+D50+D51+D52+D53</f>
        <v>25</v>
      </c>
      <c r="E54" s="68">
        <f>SUM(E49:E53)</f>
        <v>1</v>
      </c>
      <c r="F54" s="222"/>
      <c r="G54" s="3" t="s">
        <v>40</v>
      </c>
    </row>
    <row r="55" spans="1:7" x14ac:dyDescent="0.2">
      <c r="A55" s="5">
        <v>7</v>
      </c>
      <c r="B55" s="121" t="s">
        <v>93</v>
      </c>
      <c r="C55" s="137">
        <v>0</v>
      </c>
      <c r="D55" s="122">
        <f>C55/C9</f>
        <v>0</v>
      </c>
      <c r="E55" s="69">
        <f>C55/C56</f>
        <v>0</v>
      </c>
      <c r="F55" s="223"/>
      <c r="G55" s="3" t="s">
        <v>40</v>
      </c>
    </row>
    <row r="56" spans="1:7" ht="13.5" thickBot="1" x14ac:dyDescent="0.25">
      <c r="A56" s="4">
        <v>8</v>
      </c>
      <c r="B56" s="37" t="s">
        <v>45</v>
      </c>
      <c r="C56" s="138">
        <f>C54+C55</f>
        <v>50</v>
      </c>
      <c r="D56" s="123">
        <f>D54+D55</f>
        <v>25</v>
      </c>
      <c r="E56" s="70">
        <f>E49+E50+E51+E52+E53+E55</f>
        <v>1</v>
      </c>
      <c r="F56" s="70"/>
      <c r="G56" s="3" t="s">
        <v>40</v>
      </c>
    </row>
    <row r="57" spans="1:7" ht="35.25" customHeight="1" thickBot="1" x14ac:dyDescent="0.25">
      <c r="C57" s="220" t="str">
        <f>IF(C39=C56,"Sections B &amp; D Balance","Line B8 does NOT match Line D8")</f>
        <v>Sections B &amp; D Balance</v>
      </c>
      <c r="D57" s="44"/>
    </row>
    <row r="58" spans="1:7" x14ac:dyDescent="0.2">
      <c r="C58" s="25"/>
    </row>
  </sheetData>
  <sheetProtection algorithmName="SHA-512" hashValue="n9YfUhuDujtQQ36afyqWZLO6T1AAYGYFrqsxZPxiO1pbXWdXY2Pxk8AVaPKY88gnvp52LQ/VdxSDxD5IHjBGIA==" saltValue="mPY9gLf4WEeCD3ZjkuznBw==" spinCount="100000" sheet="1" selectLockedCells="1"/>
  <dataConsolidate/>
  <mergeCells count="13">
    <mergeCell ref="A1:E1"/>
    <mergeCell ref="A2:E2"/>
    <mergeCell ref="C3:E3"/>
    <mergeCell ref="B11:D11"/>
    <mergeCell ref="C8:F8"/>
    <mergeCell ref="C7:F7"/>
    <mergeCell ref="B46:E46"/>
    <mergeCell ref="B47:C47"/>
    <mergeCell ref="D47:E47"/>
    <mergeCell ref="B25:E25"/>
    <mergeCell ref="E40:F40"/>
    <mergeCell ref="C29:E29"/>
    <mergeCell ref="C30:E30"/>
  </mergeCells>
  <dataValidations count="2">
    <dataValidation type="list" allowBlank="1" showInputMessage="1" showErrorMessage="1" sqref="C5" xr:uid="{00000000-0002-0000-1000-000000000000}">
      <formula1>$H$3:$H$8</formula1>
    </dataValidation>
    <dataValidation type="list" allowBlank="1" showInputMessage="1" showErrorMessage="1" promptTitle="Drop Down Service &amp; Code List" sqref="C7" xr:uid="{00000000-0002-0000-1000-000001000000}">
      <formula1>#REF!</formula1>
    </dataValidation>
  </dataValidations>
  <printOptions horizontalCentered="1" verticalCentered="1"/>
  <pageMargins left="0.25" right="0.24" top="0.17" bottom="0.17" header="0.17" footer="0.17"/>
  <pageSetup orientation="portrait" r:id="rId1"/>
  <headerFooter alignWithMargins="0"/>
  <ignoredErrors>
    <ignoredError sqref="C27" evalError="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39997558519241921"/>
    <pageSetUpPr fitToPage="1"/>
  </sheetPr>
  <dimension ref="A1:H58"/>
  <sheetViews>
    <sheetView topLeftCell="A18" zoomScaleNormal="100" workbookViewId="0">
      <selection activeCell="C58" sqref="C58"/>
    </sheetView>
  </sheetViews>
  <sheetFormatPr defaultRowHeight="12.75" x14ac:dyDescent="0.2"/>
  <cols>
    <col min="1" max="1" width="5.28515625" style="5" customWidth="1"/>
    <col min="2" max="2" width="39.7109375" style="23" customWidth="1"/>
    <col min="3" max="3" width="24" customWidth="1"/>
    <col min="4" max="4" width="6.5703125" customWidth="1"/>
    <col min="5" max="6" width="9.5703125" style="19" customWidth="1"/>
    <col min="7" max="7" width="21.42578125" bestFit="1" customWidth="1"/>
    <col min="8" max="8" width="15.7109375" hidden="1" customWidth="1"/>
    <col min="9" max="13" width="9.28515625" customWidth="1"/>
  </cols>
  <sheetData>
    <row r="1" spans="1:8" x14ac:dyDescent="0.2">
      <c r="A1" s="266" t="s">
        <v>124</v>
      </c>
      <c r="B1" s="266"/>
      <c r="C1" s="266"/>
      <c r="D1" s="266"/>
      <c r="E1" s="266"/>
      <c r="F1" s="211"/>
    </row>
    <row r="2" spans="1:8" ht="15.75" x14ac:dyDescent="0.25">
      <c r="A2" s="267" t="s">
        <v>309</v>
      </c>
      <c r="B2" s="267"/>
      <c r="C2" s="267"/>
      <c r="D2" s="267"/>
      <c r="E2" s="267"/>
      <c r="F2" s="212"/>
    </row>
    <row r="3" spans="1:8" ht="18.75" customHeight="1" x14ac:dyDescent="0.2">
      <c r="B3" s="18" t="s">
        <v>296</v>
      </c>
      <c r="C3" s="310">
        <f>'Contact Sheet'!C5</f>
        <v>0</v>
      </c>
      <c r="D3" s="310"/>
      <c r="E3" s="310"/>
      <c r="F3" s="221"/>
      <c r="G3" s="3" t="s">
        <v>94</v>
      </c>
    </row>
    <row r="4" spans="1:8" x14ac:dyDescent="0.2">
      <c r="A4" s="16" t="s">
        <v>0</v>
      </c>
      <c r="B4" s="17" t="s">
        <v>30</v>
      </c>
      <c r="C4" s="20"/>
      <c r="D4" s="20"/>
      <c r="E4" s="21"/>
      <c r="F4" s="21"/>
      <c r="G4" s="4" t="s">
        <v>1</v>
      </c>
      <c r="H4" t="s">
        <v>31</v>
      </c>
    </row>
    <row r="5" spans="1:8" x14ac:dyDescent="0.2">
      <c r="A5" s="5">
        <v>1</v>
      </c>
      <c r="B5" s="19" t="s">
        <v>74</v>
      </c>
      <c r="C5" s="22"/>
      <c r="D5" s="228"/>
      <c r="E5" s="229"/>
      <c r="F5" s="229"/>
      <c r="G5" s="3" t="s">
        <v>32</v>
      </c>
      <c r="H5" t="s">
        <v>33</v>
      </c>
    </row>
    <row r="6" spans="1:8" x14ac:dyDescent="0.2">
      <c r="A6" s="5">
        <v>2</v>
      </c>
      <c r="B6" s="23" t="s">
        <v>34</v>
      </c>
      <c r="C6" s="237" t="s">
        <v>287</v>
      </c>
      <c r="D6" s="231"/>
      <c r="E6" s="231"/>
      <c r="F6" s="231"/>
      <c r="G6" s="3" t="s">
        <v>32</v>
      </c>
      <c r="H6" t="s">
        <v>35</v>
      </c>
    </row>
    <row r="7" spans="1:8" x14ac:dyDescent="0.2">
      <c r="A7" s="5">
        <v>3</v>
      </c>
      <c r="B7" s="207" t="s">
        <v>169</v>
      </c>
      <c r="C7" s="311" t="s">
        <v>196</v>
      </c>
      <c r="D7" s="311"/>
      <c r="E7" s="311"/>
      <c r="F7" s="311"/>
      <c r="G7" s="142" t="s">
        <v>32</v>
      </c>
      <c r="H7" t="s">
        <v>36</v>
      </c>
    </row>
    <row r="8" spans="1:8" x14ac:dyDescent="0.2">
      <c r="B8" s="202"/>
      <c r="C8" s="311" t="s">
        <v>260</v>
      </c>
      <c r="D8" s="311"/>
      <c r="E8" s="311"/>
      <c r="F8" s="311"/>
      <c r="G8" s="24" t="s">
        <v>68</v>
      </c>
      <c r="H8" t="s">
        <v>37</v>
      </c>
    </row>
    <row r="9" spans="1:8" ht="16.5" customHeight="1" x14ac:dyDescent="0.2">
      <c r="A9" s="125">
        <v>4</v>
      </c>
      <c r="B9" s="124" t="s">
        <v>126</v>
      </c>
      <c r="C9" s="232">
        <v>2</v>
      </c>
      <c r="D9" s="232"/>
      <c r="E9" s="231"/>
      <c r="F9" s="231"/>
      <c r="G9" s="24" t="s">
        <v>3</v>
      </c>
    </row>
    <row r="10" spans="1:8" ht="12.75" customHeight="1" x14ac:dyDescent="0.2">
      <c r="A10" s="5">
        <v>5</v>
      </c>
      <c r="B10" s="23" t="s">
        <v>127</v>
      </c>
      <c r="C10" s="235" t="s">
        <v>68</v>
      </c>
      <c r="D10" s="26"/>
      <c r="G10" s="24" t="s">
        <v>3</v>
      </c>
    </row>
    <row r="11" spans="1:8" x14ac:dyDescent="0.2">
      <c r="A11" s="5">
        <v>6</v>
      </c>
      <c r="B11" s="277" t="s">
        <v>128</v>
      </c>
      <c r="C11" s="278"/>
      <c r="D11" s="278"/>
      <c r="G11" s="24"/>
    </row>
    <row r="12" spans="1:8" ht="12.75" customHeight="1" x14ac:dyDescent="0.2">
      <c r="A12" s="15" t="s">
        <v>57</v>
      </c>
      <c r="B12" s="18" t="s">
        <v>56</v>
      </c>
      <c r="C12" s="27" t="s">
        <v>68</v>
      </c>
      <c r="D12" s="28"/>
      <c r="G12" s="24" t="s">
        <v>3</v>
      </c>
    </row>
    <row r="13" spans="1:8" ht="12.75" customHeight="1" x14ac:dyDescent="0.2">
      <c r="A13" s="15" t="s">
        <v>58</v>
      </c>
      <c r="B13" s="18" t="s">
        <v>38</v>
      </c>
      <c r="C13" s="29" t="s">
        <v>68</v>
      </c>
      <c r="D13" s="28"/>
      <c r="G13" s="24" t="s">
        <v>3</v>
      </c>
    </row>
    <row r="14" spans="1:8" ht="12.75" customHeight="1" x14ac:dyDescent="0.2">
      <c r="A14" s="15" t="s">
        <v>59</v>
      </c>
      <c r="B14" s="18" t="s">
        <v>51</v>
      </c>
      <c r="C14" s="29" t="s">
        <v>68</v>
      </c>
      <c r="D14" s="28"/>
      <c r="G14" s="24" t="s">
        <v>3</v>
      </c>
    </row>
    <row r="15" spans="1:8" ht="12.75" customHeight="1" x14ac:dyDescent="0.2">
      <c r="A15" s="15" t="s">
        <v>60</v>
      </c>
      <c r="B15" s="18" t="s">
        <v>55</v>
      </c>
      <c r="C15" s="29" t="s">
        <v>68</v>
      </c>
      <c r="D15" s="28"/>
      <c r="G15" s="24" t="s">
        <v>3</v>
      </c>
    </row>
    <row r="16" spans="1:8" ht="12.75" customHeight="1" x14ac:dyDescent="0.2">
      <c r="A16" s="15" t="s">
        <v>61</v>
      </c>
      <c r="B16" s="18" t="s">
        <v>82</v>
      </c>
      <c r="C16" s="29" t="s">
        <v>68</v>
      </c>
      <c r="D16" s="28"/>
      <c r="G16" s="24" t="s">
        <v>3</v>
      </c>
    </row>
    <row r="17" spans="1:7" ht="12.75" customHeight="1" x14ac:dyDescent="0.2">
      <c r="A17" s="15" t="s">
        <v>62</v>
      </c>
      <c r="B17" s="18" t="s">
        <v>52</v>
      </c>
      <c r="C17" s="29" t="s">
        <v>68</v>
      </c>
      <c r="D17" s="28"/>
      <c r="G17" s="24" t="s">
        <v>3</v>
      </c>
    </row>
    <row r="18" spans="1:7" ht="12.75" customHeight="1" x14ac:dyDescent="0.2">
      <c r="A18" s="15" t="s">
        <v>63</v>
      </c>
      <c r="B18" s="18" t="s">
        <v>53</v>
      </c>
      <c r="C18" s="29" t="s">
        <v>68</v>
      </c>
      <c r="D18" s="28"/>
      <c r="G18" s="24" t="s">
        <v>3</v>
      </c>
    </row>
    <row r="19" spans="1:7" ht="12.75" customHeight="1" x14ac:dyDescent="0.2">
      <c r="A19" s="15" t="s">
        <v>64</v>
      </c>
      <c r="B19" s="18" t="s">
        <v>39</v>
      </c>
      <c r="C19" s="29" t="s">
        <v>68</v>
      </c>
      <c r="D19" s="28"/>
      <c r="G19" s="24" t="s">
        <v>3</v>
      </c>
    </row>
    <row r="20" spans="1:7" ht="12.75" customHeight="1" x14ac:dyDescent="0.2">
      <c r="A20" s="15" t="s">
        <v>65</v>
      </c>
      <c r="B20" s="18" t="s">
        <v>83</v>
      </c>
      <c r="C20" s="392"/>
      <c r="D20" s="28"/>
      <c r="G20" s="24" t="s">
        <v>3</v>
      </c>
    </row>
    <row r="21" spans="1:7" ht="12.75" customHeight="1" x14ac:dyDescent="0.2">
      <c r="A21" s="15" t="s">
        <v>66</v>
      </c>
      <c r="B21" s="18" t="s">
        <v>54</v>
      </c>
      <c r="C21" s="29" t="s">
        <v>68</v>
      </c>
      <c r="D21" s="28"/>
      <c r="G21" s="24" t="s">
        <v>3</v>
      </c>
    </row>
    <row r="22" spans="1:7" ht="12.75" customHeight="1" x14ac:dyDescent="0.2">
      <c r="A22" s="15" t="s">
        <v>67</v>
      </c>
      <c r="B22" s="18" t="s">
        <v>84</v>
      </c>
      <c r="C22" s="29" t="s">
        <v>68</v>
      </c>
      <c r="D22" s="28"/>
      <c r="G22" s="24" t="s">
        <v>3</v>
      </c>
    </row>
    <row r="23" spans="1:7" x14ac:dyDescent="0.2">
      <c r="A23" s="15"/>
      <c r="B23" s="18"/>
      <c r="C23" s="28"/>
      <c r="D23" s="28"/>
      <c r="G23" s="24"/>
    </row>
    <row r="24" spans="1:7" x14ac:dyDescent="0.2">
      <c r="A24" s="15"/>
      <c r="B24" s="18"/>
      <c r="C24" s="28"/>
      <c r="D24" s="28"/>
      <c r="G24" s="24"/>
    </row>
    <row r="25" spans="1:7" x14ac:dyDescent="0.2">
      <c r="A25" s="5">
        <v>7</v>
      </c>
      <c r="B25" s="276" t="s">
        <v>88</v>
      </c>
      <c r="C25" s="276"/>
      <c r="D25" s="276"/>
      <c r="E25" s="276"/>
      <c r="F25" s="12"/>
      <c r="G25" s="24"/>
    </row>
    <row r="26" spans="1:7" x14ac:dyDescent="0.2">
      <c r="A26" s="15" t="s">
        <v>57</v>
      </c>
      <c r="B26" s="71" t="s">
        <v>129</v>
      </c>
      <c r="C26" s="30">
        <v>0</v>
      </c>
      <c r="D26" s="127"/>
      <c r="E26" s="234"/>
      <c r="G26" s="24" t="s">
        <v>3</v>
      </c>
    </row>
    <row r="27" spans="1:7" x14ac:dyDescent="0.2">
      <c r="A27" s="15" t="s">
        <v>58</v>
      </c>
      <c r="B27" s="71" t="s">
        <v>130</v>
      </c>
      <c r="C27" s="31" t="e">
        <f>C26/C10</f>
        <v>#VALUE!</v>
      </c>
      <c r="D27" s="32"/>
      <c r="G27" s="24" t="s">
        <v>40</v>
      </c>
    </row>
    <row r="28" spans="1:7" x14ac:dyDescent="0.2">
      <c r="A28" s="5">
        <v>8</v>
      </c>
      <c r="B28" s="23" t="s">
        <v>41</v>
      </c>
      <c r="C28" s="33" t="s">
        <v>68</v>
      </c>
      <c r="D28" s="34"/>
      <c r="G28" s="24" t="s">
        <v>3</v>
      </c>
    </row>
    <row r="29" spans="1:7" x14ac:dyDescent="0.2">
      <c r="A29" s="5">
        <v>9</v>
      </c>
      <c r="B29" s="23" t="s">
        <v>42</v>
      </c>
      <c r="C29" s="306" t="s">
        <v>68</v>
      </c>
      <c r="D29" s="307"/>
      <c r="E29" s="307"/>
      <c r="F29" s="25"/>
      <c r="G29" s="24" t="s">
        <v>3</v>
      </c>
    </row>
    <row r="30" spans="1:7" ht="13.5" thickBot="1" x14ac:dyDescent="0.25">
      <c r="A30" s="5">
        <v>10</v>
      </c>
      <c r="B30" s="23" t="s">
        <v>43</v>
      </c>
      <c r="C30" s="308" t="s">
        <v>68</v>
      </c>
      <c r="D30" s="309"/>
      <c r="E30" s="309"/>
      <c r="F30" s="217"/>
      <c r="G30" s="24" t="s">
        <v>3</v>
      </c>
    </row>
    <row r="31" spans="1:7" ht="13.5" thickTop="1" x14ac:dyDescent="0.2">
      <c r="A31" s="16" t="s">
        <v>22</v>
      </c>
      <c r="B31" s="17" t="s">
        <v>125</v>
      </c>
      <c r="C31" s="20"/>
      <c r="E31" s="224"/>
      <c r="F31" s="241"/>
      <c r="G31" s="24"/>
    </row>
    <row r="32" spans="1:7" x14ac:dyDescent="0.2">
      <c r="A32" s="5">
        <v>1</v>
      </c>
      <c r="B32" s="23" t="s">
        <v>199</v>
      </c>
      <c r="C32" s="131">
        <v>50</v>
      </c>
      <c r="E32" s="209">
        <f>C32/$C$39</f>
        <v>1</v>
      </c>
      <c r="F32" s="242">
        <f>E32*$C$9</f>
        <v>2</v>
      </c>
      <c r="G32" s="24" t="s">
        <v>44</v>
      </c>
    </row>
    <row r="33" spans="1:7" x14ac:dyDescent="0.2">
      <c r="A33" s="5">
        <v>2</v>
      </c>
      <c r="B33" s="23" t="s">
        <v>151</v>
      </c>
      <c r="C33" s="131"/>
      <c r="E33" s="209">
        <f>C33/$C$39</f>
        <v>0</v>
      </c>
      <c r="F33" s="242">
        <f t="shared" ref="F33:F39" si="0">E33*$C$9</f>
        <v>0</v>
      </c>
      <c r="G33" s="24" t="s">
        <v>44</v>
      </c>
    </row>
    <row r="34" spans="1:7" x14ac:dyDescent="0.2">
      <c r="A34" s="5">
        <v>3</v>
      </c>
      <c r="B34" s="23" t="s">
        <v>152</v>
      </c>
      <c r="C34" s="38"/>
      <c r="E34" s="209">
        <f>C34/$C$39</f>
        <v>0</v>
      </c>
      <c r="F34" s="242">
        <f t="shared" si="0"/>
        <v>0</v>
      </c>
      <c r="G34" s="24" t="s">
        <v>44</v>
      </c>
    </row>
    <row r="35" spans="1:7" x14ac:dyDescent="0.2">
      <c r="A35" s="5">
        <v>4</v>
      </c>
      <c r="B35" s="42" t="s">
        <v>85</v>
      </c>
      <c r="C35" s="132">
        <f>SUM(C32:C34)</f>
        <v>50</v>
      </c>
      <c r="E35" s="209"/>
      <c r="F35" s="242"/>
      <c r="G35" s="24" t="s">
        <v>40</v>
      </c>
    </row>
    <row r="36" spans="1:7" x14ac:dyDescent="0.2">
      <c r="A36" s="5">
        <v>5</v>
      </c>
      <c r="B36" s="23" t="s">
        <v>156</v>
      </c>
      <c r="C36" s="131"/>
      <c r="E36" s="209">
        <f>C36/$C$39</f>
        <v>0</v>
      </c>
      <c r="F36" s="242">
        <f t="shared" si="0"/>
        <v>0</v>
      </c>
      <c r="G36" s="24" t="s">
        <v>96</v>
      </c>
    </row>
    <row r="37" spans="1:7" x14ac:dyDescent="0.2">
      <c r="A37" s="5">
        <v>6</v>
      </c>
      <c r="B37" s="23" t="s">
        <v>163</v>
      </c>
      <c r="C37" s="38"/>
      <c r="E37" s="209">
        <f>C37/$C$39</f>
        <v>0</v>
      </c>
      <c r="F37" s="242">
        <f t="shared" si="0"/>
        <v>0</v>
      </c>
      <c r="G37" s="24" t="s">
        <v>95</v>
      </c>
    </row>
    <row r="38" spans="1:7" x14ac:dyDescent="0.2">
      <c r="A38" s="5">
        <v>7</v>
      </c>
      <c r="B38" s="23" t="s">
        <v>69</v>
      </c>
      <c r="C38" s="218">
        <v>0</v>
      </c>
      <c r="E38" s="209">
        <f>C38/$C$39</f>
        <v>0</v>
      </c>
      <c r="F38" s="242">
        <f t="shared" si="0"/>
        <v>0</v>
      </c>
      <c r="G38" s="24" t="s">
        <v>95</v>
      </c>
    </row>
    <row r="39" spans="1:7" x14ac:dyDescent="0.2">
      <c r="A39" s="4">
        <v>8</v>
      </c>
      <c r="B39" s="37" t="s">
        <v>45</v>
      </c>
      <c r="C39" s="135">
        <f>C35+C36+C37+C38</f>
        <v>50</v>
      </c>
      <c r="E39" s="210">
        <f>SUM(E32:E38)</f>
        <v>1</v>
      </c>
      <c r="F39" s="243">
        <f t="shared" si="0"/>
        <v>2</v>
      </c>
      <c r="G39" s="24" t="s">
        <v>40</v>
      </c>
    </row>
    <row r="40" spans="1:7" ht="15.75" thickBot="1" x14ac:dyDescent="0.3">
      <c r="A40" s="5">
        <v>9</v>
      </c>
      <c r="B40" s="39" t="s">
        <v>153</v>
      </c>
      <c r="C40" s="38">
        <f>C32/C9</f>
        <v>25</v>
      </c>
      <c r="E40" s="272" t="s">
        <v>283</v>
      </c>
      <c r="F40" s="273"/>
      <c r="G40" s="24" t="s">
        <v>40</v>
      </c>
    </row>
    <row r="41" spans="1:7" ht="13.5" thickTop="1" x14ac:dyDescent="0.2">
      <c r="A41" s="5">
        <v>10</v>
      </c>
      <c r="B41" s="39" t="s">
        <v>46</v>
      </c>
      <c r="C41" s="38">
        <f>C39/C9</f>
        <v>25</v>
      </c>
      <c r="D41" s="36"/>
      <c r="F41" s="144"/>
      <c r="G41" s="24" t="s">
        <v>40</v>
      </c>
    </row>
    <row r="42" spans="1:7" x14ac:dyDescent="0.2">
      <c r="A42" s="16" t="s">
        <v>24</v>
      </c>
      <c r="B42" s="17" t="s">
        <v>87</v>
      </c>
      <c r="C42" s="35"/>
      <c r="D42" s="20"/>
      <c r="E42" s="20"/>
      <c r="F42" s="20"/>
      <c r="G42" s="24"/>
    </row>
    <row r="43" spans="1:7" x14ac:dyDescent="0.2">
      <c r="A43" s="5">
        <v>1</v>
      </c>
      <c r="B43" s="39" t="s">
        <v>154</v>
      </c>
      <c r="C43" s="139">
        <f>(C32/C35)</f>
        <v>1</v>
      </c>
      <c r="D43" s="36"/>
      <c r="G43" s="24"/>
    </row>
    <row r="44" spans="1:7" x14ac:dyDescent="0.2">
      <c r="A44" s="5">
        <v>2</v>
      </c>
      <c r="B44" s="236" t="s">
        <v>286</v>
      </c>
      <c r="C44" s="139">
        <v>0</v>
      </c>
      <c r="D44" s="219" t="s">
        <v>285</v>
      </c>
      <c r="G44" s="24"/>
    </row>
    <row r="45" spans="1:7" x14ac:dyDescent="0.2">
      <c r="A45" s="5">
        <v>3</v>
      </c>
      <c r="B45" s="39" t="s">
        <v>155</v>
      </c>
      <c r="C45" s="139">
        <f>C43+C44</f>
        <v>1</v>
      </c>
      <c r="D45" s="36"/>
      <c r="G45" s="24"/>
    </row>
    <row r="46" spans="1:7" x14ac:dyDescent="0.2">
      <c r="A46" s="16" t="s">
        <v>86</v>
      </c>
      <c r="B46" s="280" t="s">
        <v>90</v>
      </c>
      <c r="C46" s="278"/>
      <c r="D46" s="278"/>
      <c r="E46" s="278"/>
      <c r="F46"/>
      <c r="G46" s="24" t="s">
        <v>68</v>
      </c>
    </row>
    <row r="47" spans="1:7" ht="13.5" thickBot="1" x14ac:dyDescent="0.25">
      <c r="B47" s="279" t="s">
        <v>89</v>
      </c>
      <c r="C47" s="278"/>
      <c r="D47" s="274" t="s">
        <v>47</v>
      </c>
      <c r="E47" s="275"/>
      <c r="F47" s="44"/>
      <c r="G47" s="114" t="s">
        <v>68</v>
      </c>
    </row>
    <row r="48" spans="1:7" ht="26.25" thickBot="1" x14ac:dyDescent="0.25">
      <c r="B48" s="114"/>
      <c r="C48" s="115" t="s">
        <v>48</v>
      </c>
      <c r="D48" s="239" t="s">
        <v>289</v>
      </c>
      <c r="E48" s="240" t="s">
        <v>49</v>
      </c>
      <c r="F48" s="114"/>
      <c r="G48" s="114"/>
    </row>
    <row r="49" spans="1:7" x14ac:dyDescent="0.2">
      <c r="A49" s="5">
        <v>1</v>
      </c>
      <c r="B49" s="23" t="s">
        <v>75</v>
      </c>
      <c r="C49" s="131">
        <v>0</v>
      </c>
      <c r="D49" s="117">
        <f>C49/C9</f>
        <v>0</v>
      </c>
      <c r="E49" s="40">
        <f>C49/C56</f>
        <v>0</v>
      </c>
      <c r="F49" s="40"/>
      <c r="G49" s="3" t="s">
        <v>40</v>
      </c>
    </row>
    <row r="50" spans="1:7" x14ac:dyDescent="0.2">
      <c r="A50" s="5">
        <v>2</v>
      </c>
      <c r="B50" s="23" t="s">
        <v>76</v>
      </c>
      <c r="C50" s="131">
        <v>0</v>
      </c>
      <c r="D50" s="117">
        <f>C50/C9</f>
        <v>0</v>
      </c>
      <c r="E50" s="40">
        <f>C50/C56</f>
        <v>0</v>
      </c>
      <c r="F50" s="40"/>
      <c r="G50" s="3" t="s">
        <v>40</v>
      </c>
    </row>
    <row r="51" spans="1:7" x14ac:dyDescent="0.2">
      <c r="A51" s="5">
        <v>3</v>
      </c>
      <c r="B51" s="23" t="s">
        <v>91</v>
      </c>
      <c r="C51" s="131">
        <v>0</v>
      </c>
      <c r="D51" s="117">
        <f>C51/C9</f>
        <v>0</v>
      </c>
      <c r="E51" s="40">
        <f>C51/C56</f>
        <v>0</v>
      </c>
      <c r="F51" s="40"/>
      <c r="G51" s="3" t="s">
        <v>40</v>
      </c>
    </row>
    <row r="52" spans="1:7" x14ac:dyDescent="0.2">
      <c r="A52" s="5">
        <v>4</v>
      </c>
      <c r="B52" s="23" t="s">
        <v>92</v>
      </c>
      <c r="C52" s="131">
        <v>0</v>
      </c>
      <c r="D52" s="117">
        <f>C52/C9</f>
        <v>0</v>
      </c>
      <c r="E52" s="40">
        <f>C52/C56</f>
        <v>0</v>
      </c>
      <c r="F52" s="40"/>
      <c r="G52" s="3" t="s">
        <v>40</v>
      </c>
    </row>
    <row r="53" spans="1:7" x14ac:dyDescent="0.2">
      <c r="A53" s="5">
        <v>5</v>
      </c>
      <c r="B53" s="23" t="s">
        <v>29</v>
      </c>
      <c r="C53" s="38">
        <v>50</v>
      </c>
      <c r="D53" s="118">
        <f>C53/C9</f>
        <v>25</v>
      </c>
      <c r="E53" s="41">
        <f>C53/C56</f>
        <v>1</v>
      </c>
      <c r="F53" s="40"/>
      <c r="G53" s="3" t="s">
        <v>40</v>
      </c>
    </row>
    <row r="54" spans="1:7" x14ac:dyDescent="0.2">
      <c r="A54" s="5">
        <v>6</v>
      </c>
      <c r="B54" s="119" t="s">
        <v>50</v>
      </c>
      <c r="C54" s="136">
        <f>C49+C50+C51+C52+C53</f>
        <v>50</v>
      </c>
      <c r="D54" s="120">
        <f>D49+D50+D51+D52+D53</f>
        <v>25</v>
      </c>
      <c r="E54" s="68">
        <f>SUM(E49:E53)</f>
        <v>1</v>
      </c>
      <c r="F54" s="222"/>
      <c r="G54" s="3" t="s">
        <v>40</v>
      </c>
    </row>
    <row r="55" spans="1:7" x14ac:dyDescent="0.2">
      <c r="A55" s="5">
        <v>7</v>
      </c>
      <c r="B55" s="121" t="s">
        <v>93</v>
      </c>
      <c r="C55" s="137">
        <v>0</v>
      </c>
      <c r="D55" s="122">
        <f>C55/C9</f>
        <v>0</v>
      </c>
      <c r="E55" s="69">
        <f>C55/C56</f>
        <v>0</v>
      </c>
      <c r="F55" s="223"/>
      <c r="G55" s="3" t="s">
        <v>40</v>
      </c>
    </row>
    <row r="56" spans="1:7" ht="13.5" thickBot="1" x14ac:dyDescent="0.25">
      <c r="A56" s="4">
        <v>8</v>
      </c>
      <c r="B56" s="37" t="s">
        <v>45</v>
      </c>
      <c r="C56" s="138">
        <f>C54+C55</f>
        <v>50</v>
      </c>
      <c r="D56" s="123">
        <f>D54+D55</f>
        <v>25</v>
      </c>
      <c r="E56" s="70">
        <f>E49+E50+E51+E52+E53+E55</f>
        <v>1</v>
      </c>
      <c r="F56" s="70"/>
      <c r="G56" s="3" t="s">
        <v>40</v>
      </c>
    </row>
    <row r="57" spans="1:7" ht="35.25" customHeight="1" thickBot="1" x14ac:dyDescent="0.25">
      <c r="C57" s="220" t="str">
        <f>IF(C39=C56,"Sections B &amp; D Balance","Line B8 does NOT match Line D8")</f>
        <v>Sections B &amp; D Balance</v>
      </c>
      <c r="D57" s="44"/>
    </row>
    <row r="58" spans="1:7" x14ac:dyDescent="0.2">
      <c r="C58" s="25"/>
    </row>
  </sheetData>
  <sheetProtection algorithmName="SHA-512" hashValue="V7sF3ou/lE5nVL2rQfVt/3dsagV6T90AeOl2DjfgY8TEmI+5UO5LAZ8ZJl6MFbJqj/c+pkzImN4nPqarV5sLGg==" saltValue="x1HjuT0wDRLasydLLcbMbw==" spinCount="100000" sheet="1" selectLockedCells="1"/>
  <dataConsolidate/>
  <mergeCells count="13">
    <mergeCell ref="A1:E1"/>
    <mergeCell ref="A2:E2"/>
    <mergeCell ref="C3:E3"/>
    <mergeCell ref="B11:D11"/>
    <mergeCell ref="C8:F8"/>
    <mergeCell ref="C7:F7"/>
    <mergeCell ref="B46:E46"/>
    <mergeCell ref="B47:C47"/>
    <mergeCell ref="D47:E47"/>
    <mergeCell ref="B25:E25"/>
    <mergeCell ref="E40:F40"/>
    <mergeCell ref="C29:E29"/>
    <mergeCell ref="C30:E30"/>
  </mergeCells>
  <dataValidations count="2">
    <dataValidation type="list" allowBlank="1" showInputMessage="1" showErrorMessage="1" sqref="C5" xr:uid="{00000000-0002-0000-1100-000000000000}">
      <formula1>$H$3:$H$8</formula1>
    </dataValidation>
    <dataValidation type="list" allowBlank="1" showInputMessage="1" showErrorMessage="1" promptTitle="Drop Down Service &amp; Code List" sqref="C7" xr:uid="{00000000-0002-0000-1100-000001000000}">
      <formula1>#REF!</formula1>
    </dataValidation>
  </dataValidations>
  <printOptions horizontalCentered="1" verticalCentered="1"/>
  <pageMargins left="0.25" right="0.24" top="0.17" bottom="0.17" header="0.17" footer="0.17"/>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48"/>
  <sheetViews>
    <sheetView workbookViewId="0">
      <selection activeCell="I37" sqref="I37"/>
    </sheetView>
  </sheetViews>
  <sheetFormatPr defaultColWidth="9.28515625" defaultRowHeight="12.75" x14ac:dyDescent="0.2"/>
  <cols>
    <col min="1" max="1" width="21.28515625" style="144" customWidth="1"/>
    <col min="2" max="2" width="21.7109375" style="144" customWidth="1"/>
    <col min="3" max="3" width="4.42578125" style="144" customWidth="1"/>
    <col min="4" max="4" width="4.28515625" style="144" customWidth="1"/>
    <col min="5" max="5" width="24.7109375" style="144" customWidth="1"/>
    <col min="6" max="6" width="17.7109375" style="144" customWidth="1"/>
    <col min="7" max="7" width="4.42578125" style="144" customWidth="1"/>
    <col min="8" max="8" width="4.42578125" style="144" bestFit="1" customWidth="1"/>
    <col min="9" max="9" width="4.7109375" style="144" customWidth="1"/>
    <col min="10" max="10" width="10.7109375" style="144" hidden="1" customWidth="1"/>
    <col min="11" max="11" width="8.7109375" style="144" hidden="1" customWidth="1"/>
    <col min="12" max="12" width="3" style="144" hidden="1" customWidth="1"/>
    <col min="13" max="13" width="7" style="144" hidden="1" customWidth="1"/>
    <col min="14" max="14" width="10.7109375" style="144" hidden="1" customWidth="1"/>
    <col min="15" max="15" width="7" style="144" hidden="1" customWidth="1"/>
    <col min="16" max="16" width="2.7109375" style="144" hidden="1" customWidth="1"/>
    <col min="17" max="17" width="7" style="144" hidden="1" customWidth="1"/>
    <col min="18" max="18" width="2" style="144" hidden="1" customWidth="1"/>
    <col min="19" max="19" width="7" style="144" hidden="1" customWidth="1"/>
    <col min="20" max="20" width="2" style="144" hidden="1" customWidth="1"/>
    <col min="21" max="21" width="9.28515625" style="144" hidden="1" customWidth="1"/>
    <col min="22" max="23" width="9.28515625" style="144" customWidth="1"/>
    <col min="24" max="16384" width="9.28515625" style="144"/>
  </cols>
  <sheetData>
    <row r="1" spans="1:16" ht="15.75" customHeight="1" x14ac:dyDescent="0.25">
      <c r="A1" s="267" t="s">
        <v>124</v>
      </c>
      <c r="B1" s="267"/>
      <c r="C1" s="267"/>
      <c r="D1" s="267"/>
      <c r="E1" s="267"/>
      <c r="F1" s="267"/>
      <c r="G1" s="267"/>
    </row>
    <row r="2" spans="1:16" ht="15.75" customHeight="1" x14ac:dyDescent="0.25">
      <c r="A2" s="267" t="s">
        <v>312</v>
      </c>
      <c r="B2" s="267"/>
      <c r="C2" s="267"/>
      <c r="D2" s="267"/>
      <c r="E2" s="267"/>
      <c r="F2" s="267"/>
      <c r="G2" s="267"/>
    </row>
    <row r="3" spans="1:16" x14ac:dyDescent="0.2">
      <c r="A3" s="145" t="s">
        <v>297</v>
      </c>
      <c r="B3" s="315"/>
      <c r="C3" s="315"/>
      <c r="D3" s="315"/>
      <c r="E3" s="315"/>
      <c r="F3" s="315"/>
      <c r="G3" s="315"/>
    </row>
    <row r="4" spans="1:16" x14ac:dyDescent="0.2">
      <c r="A4" s="145" t="s">
        <v>250</v>
      </c>
      <c r="B4" s="314"/>
      <c r="C4" s="314"/>
      <c r="D4" s="314"/>
      <c r="E4" s="314"/>
      <c r="F4" s="314"/>
      <c r="G4" s="314"/>
    </row>
    <row r="5" spans="1:16" x14ac:dyDescent="0.2">
      <c r="A5" s="145" t="s">
        <v>251</v>
      </c>
      <c r="B5" s="314"/>
      <c r="C5" s="314"/>
      <c r="D5" s="314"/>
      <c r="E5" s="314"/>
      <c r="F5" s="314"/>
      <c r="G5" s="314"/>
    </row>
    <row r="6" spans="1:16" x14ac:dyDescent="0.2">
      <c r="A6" s="145" t="s">
        <v>248</v>
      </c>
      <c r="B6" s="314"/>
      <c r="C6" s="314"/>
      <c r="D6" s="314"/>
      <c r="E6" s="145" t="s">
        <v>249</v>
      </c>
      <c r="F6" s="314"/>
      <c r="G6" s="314"/>
    </row>
    <row r="7" spans="1:16" x14ac:dyDescent="0.2">
      <c r="A7" s="145" t="s">
        <v>204</v>
      </c>
      <c r="B7" s="316"/>
      <c r="C7" s="316"/>
      <c r="D7" s="316"/>
      <c r="E7" s="316"/>
      <c r="F7" s="316"/>
      <c r="G7" s="316"/>
    </row>
    <row r="8" spans="1:16" ht="13.5" thickBot="1" x14ac:dyDescent="0.25">
      <c r="A8" s="145" t="s">
        <v>313</v>
      </c>
      <c r="B8" s="314"/>
      <c r="C8" s="314"/>
      <c r="D8" s="314"/>
      <c r="E8" s="317"/>
      <c r="F8" s="317"/>
      <c r="G8" s="317"/>
    </row>
    <row r="9" spans="1:16" ht="12.75" customHeight="1" thickTop="1" x14ac:dyDescent="0.2">
      <c r="A9" s="145" t="s">
        <v>205</v>
      </c>
      <c r="B9" s="318"/>
      <c r="C9" s="318"/>
      <c r="D9" s="318"/>
      <c r="E9" s="319" t="s">
        <v>206</v>
      </c>
      <c r="F9" s="321"/>
      <c r="G9" s="321"/>
    </row>
    <row r="10" spans="1:16" ht="13.5" thickBot="1" x14ac:dyDescent="0.25">
      <c r="A10" s="145" t="s">
        <v>207</v>
      </c>
      <c r="B10" s="323"/>
      <c r="C10" s="323"/>
      <c r="D10" s="323"/>
      <c r="E10" s="320"/>
      <c r="F10" s="322"/>
      <c r="G10" s="322"/>
      <c r="H10" s="146"/>
      <c r="I10" s="146"/>
      <c r="J10" s="146"/>
    </row>
    <row r="11" spans="1:16" ht="14.25" thickTop="1" thickBot="1" x14ac:dyDescent="0.25">
      <c r="A11" s="147"/>
      <c r="F11" s="15"/>
    </row>
    <row r="12" spans="1:16" ht="49.5" customHeight="1" thickTop="1" thickBot="1" x14ac:dyDescent="0.25">
      <c r="A12" s="148" t="s">
        <v>208</v>
      </c>
      <c r="B12" s="312"/>
      <c r="C12" s="313"/>
      <c r="D12" s="149"/>
      <c r="E12" s="150" t="s">
        <v>209</v>
      </c>
      <c r="F12" s="312"/>
      <c r="G12" s="313"/>
      <c r="K12" s="151" t="s">
        <v>210</v>
      </c>
      <c r="L12" s="151"/>
      <c r="N12" s="324" t="s">
        <v>211</v>
      </c>
      <c r="O12" s="324"/>
      <c r="P12" s="324"/>
    </row>
    <row r="13" spans="1:16" ht="65.25" thickTop="1" thickBot="1" x14ac:dyDescent="0.25">
      <c r="A13" s="152" t="s">
        <v>212</v>
      </c>
      <c r="B13" s="325" t="s">
        <v>213</v>
      </c>
      <c r="C13" s="326"/>
      <c r="D13" s="153"/>
      <c r="E13" s="154" t="s">
        <v>214</v>
      </c>
      <c r="F13" s="327" t="s">
        <v>215</v>
      </c>
      <c r="G13" s="328"/>
      <c r="H13" s="153"/>
      <c r="I13" s="153"/>
      <c r="J13" s="155" t="s">
        <v>216</v>
      </c>
      <c r="K13" s="156" t="b">
        <v>0</v>
      </c>
      <c r="L13" s="157">
        <f>IF(K13=TRUE, 44, 0)</f>
        <v>0</v>
      </c>
      <c r="M13" s="158"/>
      <c r="N13" s="155" t="s">
        <v>216</v>
      </c>
      <c r="O13" s="159" t="b">
        <v>0</v>
      </c>
      <c r="P13" s="157">
        <f>IF(O13=TRUE, 44, 0)</f>
        <v>0</v>
      </c>
    </row>
    <row r="14" spans="1:16" ht="15" customHeight="1" thickTop="1" thickBot="1" x14ac:dyDescent="0.25">
      <c r="A14" s="160"/>
      <c r="B14" s="359" t="s">
        <v>217</v>
      </c>
      <c r="C14" s="360"/>
      <c r="D14" s="161"/>
      <c r="E14" s="162"/>
      <c r="F14" s="363" t="s">
        <v>217</v>
      </c>
      <c r="G14" s="364"/>
      <c r="H14" s="161"/>
      <c r="I14" s="161"/>
      <c r="J14" s="155" t="s">
        <v>218</v>
      </c>
      <c r="K14" s="163" t="b">
        <v>0</v>
      </c>
      <c r="L14" s="164">
        <f>IF(K14=TRUE, 51, 0)</f>
        <v>0</v>
      </c>
      <c r="M14" s="158"/>
      <c r="N14" s="155" t="s">
        <v>218</v>
      </c>
      <c r="O14" s="165" t="b">
        <v>0</v>
      </c>
      <c r="P14" s="164">
        <f>IF(O14=TRUE, 51, 0)</f>
        <v>0</v>
      </c>
    </row>
    <row r="15" spans="1:16" ht="13.5" thickTop="1" x14ac:dyDescent="0.2">
      <c r="A15" s="160"/>
      <c r="B15" s="361"/>
      <c r="C15" s="362"/>
      <c r="D15" s="161"/>
      <c r="E15" s="162"/>
      <c r="F15" s="365"/>
      <c r="G15" s="366"/>
      <c r="H15" s="161"/>
      <c r="I15" s="161"/>
      <c r="J15" s="155" t="s">
        <v>219</v>
      </c>
      <c r="K15" s="163" t="b">
        <v>0</v>
      </c>
      <c r="L15" s="164">
        <f>IF(K15=TRUE, 52, 0)</f>
        <v>0</v>
      </c>
      <c r="M15" s="158"/>
      <c r="N15" s="155" t="s">
        <v>219</v>
      </c>
      <c r="O15" s="165" t="b">
        <v>0</v>
      </c>
      <c r="P15" s="164">
        <f>IF(O15=TRUE, 52, 0)</f>
        <v>0</v>
      </c>
    </row>
    <row r="16" spans="1:16" ht="16.5" thickBot="1" x14ac:dyDescent="0.3">
      <c r="A16" s="160"/>
      <c r="B16" s="347">
        <f>L47+N47</f>
        <v>0</v>
      </c>
      <c r="C16" s="348"/>
      <c r="D16" s="166"/>
      <c r="E16" s="162"/>
      <c r="F16" s="349">
        <f>R47+T47</f>
        <v>0</v>
      </c>
      <c r="G16" s="350"/>
      <c r="H16" s="166"/>
      <c r="I16" s="166"/>
      <c r="J16" s="155" t="s">
        <v>221</v>
      </c>
      <c r="K16" s="163" t="b">
        <v>0</v>
      </c>
      <c r="L16" s="164">
        <f>IF(K16=TRUE, 51, 0)</f>
        <v>0</v>
      </c>
      <c r="M16" s="158"/>
      <c r="N16" s="155" t="s">
        <v>221</v>
      </c>
      <c r="O16" s="165" t="b">
        <v>0</v>
      </c>
      <c r="P16" s="164">
        <f>IF(O16=TRUE, 51, 0)</f>
        <v>0</v>
      </c>
    </row>
    <row r="17" spans="1:16" ht="13.5" thickTop="1" x14ac:dyDescent="0.2">
      <c r="A17" s="160"/>
      <c r="B17" s="351" t="s">
        <v>220</v>
      </c>
      <c r="C17" s="352"/>
      <c r="D17" s="45"/>
      <c r="E17" s="162"/>
      <c r="F17" s="353" t="s">
        <v>220</v>
      </c>
      <c r="G17" s="354"/>
      <c r="H17" s="45"/>
      <c r="I17" s="45"/>
      <c r="J17" s="155" t="s">
        <v>223</v>
      </c>
      <c r="K17" s="163" t="b">
        <v>0</v>
      </c>
      <c r="L17" s="164">
        <f>IF(K17=TRUE, 51, 0)</f>
        <v>0</v>
      </c>
      <c r="M17" s="158"/>
      <c r="N17" s="155" t="s">
        <v>223</v>
      </c>
      <c r="O17" s="165" t="b">
        <v>0</v>
      </c>
      <c r="P17" s="164">
        <f>IF(O17=TRUE, 51, 0)</f>
        <v>0</v>
      </c>
    </row>
    <row r="18" spans="1:16" ht="14.25" customHeight="1" x14ac:dyDescent="0.2">
      <c r="A18" s="160"/>
      <c r="B18" s="355" t="s">
        <v>222</v>
      </c>
      <c r="C18" s="356"/>
      <c r="D18" s="167"/>
      <c r="E18" s="162"/>
      <c r="F18" s="357" t="s">
        <v>222</v>
      </c>
      <c r="G18" s="358"/>
      <c r="H18" s="167"/>
      <c r="I18" s="167"/>
      <c r="J18" s="155" t="s">
        <v>225</v>
      </c>
      <c r="K18" s="165" t="b">
        <v>0</v>
      </c>
      <c r="L18" s="164">
        <f>IF(K18=TRUE, 53, 0)</f>
        <v>0</v>
      </c>
      <c r="M18" s="158"/>
      <c r="N18" s="155" t="s">
        <v>225</v>
      </c>
      <c r="O18" s="165" t="b">
        <v>0</v>
      </c>
      <c r="P18" s="164">
        <f>IF(O18=TRUE, 53, 0)</f>
        <v>0</v>
      </c>
    </row>
    <row r="19" spans="1:16" ht="18" customHeight="1" thickBot="1" x14ac:dyDescent="0.3">
      <c r="A19" s="168"/>
      <c r="B19" s="347">
        <f>SUM(L13:L19)-B16</f>
        <v>0</v>
      </c>
      <c r="C19" s="348"/>
      <c r="D19" s="166"/>
      <c r="E19" s="169"/>
      <c r="F19" s="349">
        <f>SUM(P13:P19)-F16</f>
        <v>0</v>
      </c>
      <c r="G19" s="350"/>
      <c r="H19" s="166"/>
      <c r="I19" s="166"/>
      <c r="J19" s="155" t="s">
        <v>226</v>
      </c>
      <c r="K19" s="165" t="b">
        <v>0</v>
      </c>
      <c r="L19" s="164">
        <f>IF(K19=TRUE, 52, 0)</f>
        <v>0</v>
      </c>
      <c r="M19" s="158"/>
      <c r="N19" s="246" t="s">
        <v>226</v>
      </c>
      <c r="O19" s="165" t="b">
        <v>0</v>
      </c>
      <c r="P19" s="164">
        <f>IF(O19=TRUE, 52, 0)</f>
        <v>0</v>
      </c>
    </row>
    <row r="20" spans="1:16" ht="13.5" thickTop="1" x14ac:dyDescent="0.2">
      <c r="E20" s="353" t="s">
        <v>224</v>
      </c>
      <c r="F20" s="370"/>
      <c r="G20" s="354"/>
      <c r="K20" s="247"/>
      <c r="L20" s="247"/>
      <c r="N20" s="247"/>
      <c r="O20" s="159"/>
      <c r="P20" s="247"/>
    </row>
    <row r="21" spans="1:16" ht="15" customHeight="1" x14ac:dyDescent="0.2">
      <c r="E21" s="170"/>
      <c r="F21" s="371"/>
      <c r="G21" s="371"/>
    </row>
    <row r="22" spans="1:16" ht="15" customHeight="1" thickBot="1" x14ac:dyDescent="0.25">
      <c r="E22" s="171"/>
      <c r="F22" s="372"/>
      <c r="G22" s="373"/>
      <c r="J22" s="172"/>
      <c r="K22" s="165"/>
    </row>
    <row r="23" spans="1:16" ht="15" customHeight="1" thickTop="1" thickBot="1" x14ac:dyDescent="0.25">
      <c r="E23" s="5"/>
      <c r="F23" s="5"/>
      <c r="J23" s="172"/>
      <c r="K23" s="165"/>
    </row>
    <row r="24" spans="1:16" ht="15" customHeight="1" thickTop="1" x14ac:dyDescent="0.2">
      <c r="A24" s="329" t="s">
        <v>227</v>
      </c>
      <c r="B24" s="332" t="e">
        <f>SUM(B12/B19)</f>
        <v>#DIV/0!</v>
      </c>
      <c r="C24" s="333"/>
      <c r="D24" s="172"/>
      <c r="E24" s="338" t="s">
        <v>228</v>
      </c>
      <c r="F24" s="341" t="e">
        <f>SUM(F12/F19)</f>
        <v>#DIV/0!</v>
      </c>
      <c r="G24" s="342"/>
      <c r="H24" s="172"/>
      <c r="I24" s="172"/>
      <c r="J24" s="172"/>
      <c r="K24" s="165"/>
    </row>
    <row r="25" spans="1:16" ht="15" customHeight="1" x14ac:dyDescent="0.2">
      <c r="A25" s="330"/>
      <c r="B25" s="334"/>
      <c r="C25" s="335"/>
      <c r="D25" s="172"/>
      <c r="E25" s="339"/>
      <c r="F25" s="343"/>
      <c r="G25" s="344"/>
      <c r="H25" s="172"/>
      <c r="I25" s="172"/>
      <c r="K25" s="165"/>
    </row>
    <row r="26" spans="1:16" ht="36" customHeight="1" thickBot="1" x14ac:dyDescent="0.25">
      <c r="A26" s="331"/>
      <c r="B26" s="336"/>
      <c r="C26" s="337"/>
      <c r="D26" s="172"/>
      <c r="E26" s="340"/>
      <c r="F26" s="345"/>
      <c r="G26" s="346"/>
      <c r="H26" s="172"/>
      <c r="I26" s="172"/>
      <c r="K26" s="173"/>
    </row>
    <row r="27" spans="1:16" ht="15" customHeight="1" thickTop="1" thickBot="1" x14ac:dyDescent="0.25">
      <c r="J27" s="174"/>
      <c r="K27" s="165"/>
    </row>
    <row r="28" spans="1:16" ht="15" customHeight="1" thickTop="1" thickBot="1" x14ac:dyDescent="0.25">
      <c r="A28" s="374" t="s">
        <v>229</v>
      </c>
      <c r="B28" s="375"/>
      <c r="C28" s="375"/>
      <c r="D28" s="375"/>
      <c r="E28" s="375"/>
      <c r="F28" s="375"/>
      <c r="G28" s="375"/>
      <c r="H28" s="376"/>
      <c r="J28" s="175"/>
    </row>
    <row r="29" spans="1:16" ht="15" customHeight="1" thickTop="1" thickBot="1" x14ac:dyDescent="0.25">
      <c r="A29" s="377" t="s">
        <v>230</v>
      </c>
      <c r="B29" s="377"/>
      <c r="C29" s="377"/>
      <c r="D29" s="377"/>
      <c r="E29" s="377" t="s">
        <v>230</v>
      </c>
      <c r="F29" s="377"/>
      <c r="G29" s="377"/>
      <c r="H29" s="377"/>
      <c r="I29" s="174"/>
      <c r="J29" s="175"/>
    </row>
    <row r="30" spans="1:16" ht="13.5" thickTop="1" x14ac:dyDescent="0.2">
      <c r="A30" s="197" t="s">
        <v>231</v>
      </c>
      <c r="B30" s="378">
        <v>45292</v>
      </c>
      <c r="C30" s="378"/>
      <c r="D30" s="379"/>
      <c r="E30" s="197" t="s">
        <v>232</v>
      </c>
      <c r="F30" s="378">
        <v>45537</v>
      </c>
      <c r="G30" s="378"/>
      <c r="H30" s="380"/>
      <c r="I30" s="175"/>
      <c r="J30" s="175"/>
    </row>
    <row r="31" spans="1:16" x14ac:dyDescent="0.2">
      <c r="A31" s="198" t="s">
        <v>233</v>
      </c>
      <c r="B31" s="367">
        <v>45306</v>
      </c>
      <c r="C31" s="367"/>
      <c r="D31" s="368"/>
      <c r="E31" s="255" t="s">
        <v>314</v>
      </c>
      <c r="F31" s="367">
        <v>45579</v>
      </c>
      <c r="G31" s="367"/>
      <c r="H31" s="369"/>
      <c r="I31" s="175"/>
      <c r="J31" s="175"/>
    </row>
    <row r="32" spans="1:16" x14ac:dyDescent="0.2">
      <c r="A32" s="198" t="s">
        <v>234</v>
      </c>
      <c r="B32" s="367">
        <v>45341</v>
      </c>
      <c r="C32" s="367"/>
      <c r="D32" s="368"/>
      <c r="E32" s="198" t="s">
        <v>235</v>
      </c>
      <c r="F32" s="367">
        <v>45607</v>
      </c>
      <c r="G32" s="367"/>
      <c r="H32" s="369"/>
      <c r="I32" s="175"/>
      <c r="J32" s="175"/>
    </row>
    <row r="33" spans="1:20" x14ac:dyDescent="0.2">
      <c r="A33" s="198" t="s">
        <v>236</v>
      </c>
      <c r="B33" s="367">
        <v>45439</v>
      </c>
      <c r="C33" s="367"/>
      <c r="D33" s="368"/>
      <c r="E33" s="198" t="s">
        <v>237</v>
      </c>
      <c r="F33" s="367">
        <v>45624</v>
      </c>
      <c r="G33" s="367"/>
      <c r="H33" s="369"/>
      <c r="I33" s="175"/>
      <c r="J33" s="174"/>
    </row>
    <row r="34" spans="1:20" x14ac:dyDescent="0.2">
      <c r="A34" s="254" t="s">
        <v>306</v>
      </c>
      <c r="B34" s="368">
        <v>45462</v>
      </c>
      <c r="C34" s="390"/>
      <c r="D34" s="391"/>
      <c r="E34" s="250" t="s">
        <v>239</v>
      </c>
      <c r="F34" s="384">
        <v>45651</v>
      </c>
      <c r="G34" s="384"/>
      <c r="H34" s="385"/>
      <c r="I34" s="175"/>
      <c r="J34" s="174"/>
    </row>
    <row r="35" spans="1:20" ht="13.5" thickBot="1" x14ac:dyDescent="0.25">
      <c r="A35" s="199" t="s">
        <v>238</v>
      </c>
      <c r="B35" s="382">
        <v>45477</v>
      </c>
      <c r="C35" s="382"/>
      <c r="D35" s="383"/>
      <c r="E35" s="251"/>
      <c r="F35" s="252"/>
      <c r="G35" s="252"/>
      <c r="H35" s="253"/>
      <c r="I35" s="174"/>
      <c r="J35" s="185"/>
    </row>
    <row r="36" spans="1:20" ht="13.5" thickTop="1" x14ac:dyDescent="0.2">
      <c r="A36" s="386" t="s">
        <v>240</v>
      </c>
      <c r="B36" s="387"/>
      <c r="C36" s="387" t="s">
        <v>241</v>
      </c>
      <c r="D36" s="388"/>
      <c r="E36" s="386" t="s">
        <v>240</v>
      </c>
      <c r="F36" s="387"/>
      <c r="G36" s="387" t="s">
        <v>241</v>
      </c>
      <c r="H36" s="388"/>
      <c r="I36" s="174"/>
      <c r="J36" s="185"/>
      <c r="K36" s="389" t="s">
        <v>244</v>
      </c>
      <c r="L36" s="389"/>
      <c r="M36" s="389"/>
      <c r="N36" s="389"/>
      <c r="Q36" s="381" t="s">
        <v>211</v>
      </c>
      <c r="R36" s="381"/>
      <c r="S36" s="381"/>
      <c r="T36" s="381"/>
    </row>
    <row r="37" spans="1:20" ht="21" customHeight="1" x14ac:dyDescent="0.2">
      <c r="A37" s="176" t="s">
        <v>242</v>
      </c>
      <c r="B37" s="177" t="s">
        <v>243</v>
      </c>
      <c r="C37" s="178" t="s">
        <v>244</v>
      </c>
      <c r="D37" s="179" t="s">
        <v>211</v>
      </c>
      <c r="E37" s="176" t="s">
        <v>242</v>
      </c>
      <c r="F37" s="177" t="s">
        <v>243</v>
      </c>
      <c r="G37" s="178" t="s">
        <v>244</v>
      </c>
      <c r="H37" s="179" t="s">
        <v>211</v>
      </c>
      <c r="I37" s="185"/>
      <c r="J37" s="185"/>
      <c r="K37" s="186" t="b">
        <v>0</v>
      </c>
      <c r="L37" s="187">
        <f>IF(K37=TRUE, 1, 0)</f>
        <v>0</v>
      </c>
      <c r="M37" s="186" t="b">
        <v>0</v>
      </c>
      <c r="N37" s="187">
        <f>IF(M37=TRUE, 1, 0)</f>
        <v>0</v>
      </c>
      <c r="Q37" s="188" t="b">
        <v>0</v>
      </c>
      <c r="R37" s="189">
        <f>IF(Q37=TRUE, 1, 0)</f>
        <v>0</v>
      </c>
      <c r="S37" s="188" t="b">
        <v>0</v>
      </c>
      <c r="T37" s="189">
        <f>IF(S37=TRUE, 1, 0)</f>
        <v>0</v>
      </c>
    </row>
    <row r="38" spans="1:20" ht="21" customHeight="1" x14ac:dyDescent="0.2">
      <c r="A38" s="180"/>
      <c r="B38" s="181"/>
      <c r="C38" s="182"/>
      <c r="D38" s="183"/>
      <c r="E38" s="180"/>
      <c r="F38" s="184"/>
      <c r="G38" s="182"/>
      <c r="H38" s="183"/>
      <c r="I38" s="185"/>
      <c r="J38" s="185"/>
      <c r="K38" s="186" t="b">
        <v>0</v>
      </c>
      <c r="L38" s="187">
        <f t="shared" ref="L38:N46" si="0">IF(K38=TRUE, 1, 0)</f>
        <v>0</v>
      </c>
      <c r="M38" s="186" t="b">
        <v>0</v>
      </c>
      <c r="N38" s="187">
        <f t="shared" si="0"/>
        <v>0</v>
      </c>
      <c r="Q38" s="188" t="b">
        <v>0</v>
      </c>
      <c r="R38" s="189">
        <f t="shared" ref="R38:T46" si="1">IF(Q38=TRUE, 1, 0)</f>
        <v>0</v>
      </c>
      <c r="S38" s="188" t="b">
        <v>0</v>
      </c>
      <c r="T38" s="189">
        <f t="shared" si="1"/>
        <v>0</v>
      </c>
    </row>
    <row r="39" spans="1:20" ht="21" customHeight="1" x14ac:dyDescent="0.2">
      <c r="A39" s="180"/>
      <c r="B39" s="184"/>
      <c r="C39" s="182"/>
      <c r="D39" s="183"/>
      <c r="E39" s="180"/>
      <c r="F39" s="184"/>
      <c r="G39" s="182"/>
      <c r="H39" s="183"/>
      <c r="I39" s="185"/>
      <c r="J39" s="185"/>
      <c r="K39" s="186" t="b">
        <v>0</v>
      </c>
      <c r="L39" s="187">
        <f t="shared" si="0"/>
        <v>0</v>
      </c>
      <c r="M39" s="186" t="b">
        <v>0</v>
      </c>
      <c r="N39" s="187">
        <f t="shared" si="0"/>
        <v>0</v>
      </c>
      <c r="Q39" s="188" t="b">
        <v>0</v>
      </c>
      <c r="R39" s="189">
        <f t="shared" si="1"/>
        <v>0</v>
      </c>
      <c r="S39" s="188" t="b">
        <v>0</v>
      </c>
      <c r="T39" s="189">
        <f t="shared" si="1"/>
        <v>0</v>
      </c>
    </row>
    <row r="40" spans="1:20" ht="21" customHeight="1" x14ac:dyDescent="0.2">
      <c r="A40" s="180"/>
      <c r="B40" s="184"/>
      <c r="C40" s="182"/>
      <c r="D40" s="183"/>
      <c r="E40" s="180"/>
      <c r="F40" s="184"/>
      <c r="G40" s="182"/>
      <c r="H40" s="183"/>
      <c r="I40" s="185"/>
      <c r="J40" s="185"/>
      <c r="K40" s="186" t="b">
        <v>0</v>
      </c>
      <c r="L40" s="187">
        <f t="shared" si="0"/>
        <v>0</v>
      </c>
      <c r="M40" s="186" t="b">
        <v>0</v>
      </c>
      <c r="N40" s="187">
        <f t="shared" si="0"/>
        <v>0</v>
      </c>
      <c r="Q40" s="188" t="b">
        <v>0</v>
      </c>
      <c r="R40" s="189">
        <f t="shared" si="1"/>
        <v>0</v>
      </c>
      <c r="S40" s="188" t="b">
        <v>0</v>
      </c>
      <c r="T40" s="189">
        <f t="shared" si="1"/>
        <v>0</v>
      </c>
    </row>
    <row r="41" spans="1:20" ht="21" customHeight="1" x14ac:dyDescent="0.2">
      <c r="A41" s="180"/>
      <c r="B41" s="184"/>
      <c r="C41" s="182"/>
      <c r="D41" s="183"/>
      <c r="E41" s="180"/>
      <c r="F41" s="184"/>
      <c r="G41" s="182"/>
      <c r="H41" s="183"/>
      <c r="I41" s="185"/>
      <c r="J41" s="185"/>
      <c r="K41" s="186" t="b">
        <v>0</v>
      </c>
      <c r="L41" s="187">
        <f t="shared" si="0"/>
        <v>0</v>
      </c>
      <c r="M41" s="186" t="b">
        <v>0</v>
      </c>
      <c r="N41" s="187">
        <f t="shared" si="0"/>
        <v>0</v>
      </c>
      <c r="Q41" s="188" t="b">
        <v>0</v>
      </c>
      <c r="R41" s="189">
        <f t="shared" si="1"/>
        <v>0</v>
      </c>
      <c r="S41" s="188" t="b">
        <v>0</v>
      </c>
      <c r="T41" s="189">
        <f t="shared" si="1"/>
        <v>0</v>
      </c>
    </row>
    <row r="42" spans="1:20" ht="21" customHeight="1" x14ac:dyDescent="0.2">
      <c r="A42" s="180"/>
      <c r="B42" s="184"/>
      <c r="C42" s="182"/>
      <c r="D42" s="183"/>
      <c r="E42" s="180"/>
      <c r="F42" s="184"/>
      <c r="G42" s="182"/>
      <c r="H42" s="183"/>
      <c r="I42" s="185"/>
      <c r="J42" s="185"/>
      <c r="K42" s="186" t="b">
        <v>0</v>
      </c>
      <c r="L42" s="187">
        <f t="shared" si="0"/>
        <v>0</v>
      </c>
      <c r="M42" s="186" t="b">
        <v>0</v>
      </c>
      <c r="N42" s="187">
        <f t="shared" si="0"/>
        <v>0</v>
      </c>
      <c r="Q42" s="188" t="b">
        <v>0</v>
      </c>
      <c r="R42" s="189">
        <f t="shared" si="1"/>
        <v>0</v>
      </c>
      <c r="S42" s="188" t="b">
        <v>0</v>
      </c>
      <c r="T42" s="189">
        <f t="shared" si="1"/>
        <v>0</v>
      </c>
    </row>
    <row r="43" spans="1:20" ht="21" customHeight="1" x14ac:dyDescent="0.2">
      <c r="A43" s="180"/>
      <c r="B43" s="184"/>
      <c r="C43" s="182"/>
      <c r="D43" s="183"/>
      <c r="E43" s="180"/>
      <c r="F43" s="184"/>
      <c r="G43" s="182"/>
      <c r="H43" s="183"/>
      <c r="I43" s="185"/>
      <c r="J43" s="185"/>
      <c r="K43" s="186" t="b">
        <v>0</v>
      </c>
      <c r="L43" s="187">
        <f t="shared" si="0"/>
        <v>0</v>
      </c>
      <c r="M43" s="186" t="b">
        <v>0</v>
      </c>
      <c r="N43" s="187">
        <f t="shared" si="0"/>
        <v>0</v>
      </c>
      <c r="Q43" s="188" t="b">
        <v>0</v>
      </c>
      <c r="R43" s="189">
        <f t="shared" si="1"/>
        <v>0</v>
      </c>
      <c r="S43" s="188" t="b">
        <v>0</v>
      </c>
      <c r="T43" s="189">
        <f t="shared" si="1"/>
        <v>0</v>
      </c>
    </row>
    <row r="44" spans="1:20" ht="21" customHeight="1" x14ac:dyDescent="0.2">
      <c r="A44" s="180"/>
      <c r="B44" s="184"/>
      <c r="C44" s="182"/>
      <c r="D44" s="183"/>
      <c r="E44" s="180"/>
      <c r="F44" s="184"/>
      <c r="G44" s="182"/>
      <c r="H44" s="183"/>
      <c r="I44" s="185"/>
      <c r="J44" s="185"/>
      <c r="K44" s="186" t="b">
        <v>0</v>
      </c>
      <c r="L44" s="187">
        <f t="shared" si="0"/>
        <v>0</v>
      </c>
      <c r="M44" s="186" t="b">
        <v>0</v>
      </c>
      <c r="N44" s="187">
        <f t="shared" si="0"/>
        <v>0</v>
      </c>
      <c r="Q44" s="188" t="b">
        <v>0</v>
      </c>
      <c r="R44" s="189">
        <f t="shared" si="1"/>
        <v>0</v>
      </c>
      <c r="S44" s="188" t="b">
        <v>0</v>
      </c>
      <c r="T44" s="189">
        <f t="shared" si="1"/>
        <v>0</v>
      </c>
    </row>
    <row r="45" spans="1:20" ht="21" customHeight="1" x14ac:dyDescent="0.2">
      <c r="A45" s="180"/>
      <c r="B45" s="184"/>
      <c r="C45" s="182"/>
      <c r="D45" s="183"/>
      <c r="E45" s="180"/>
      <c r="F45" s="184"/>
      <c r="G45" s="182"/>
      <c r="H45" s="183"/>
      <c r="I45" s="185"/>
      <c r="K45" s="186" t="b">
        <v>0</v>
      </c>
      <c r="L45" s="187">
        <f t="shared" si="0"/>
        <v>0</v>
      </c>
      <c r="M45" s="186" t="b">
        <v>0</v>
      </c>
      <c r="N45" s="187">
        <f t="shared" si="0"/>
        <v>0</v>
      </c>
      <c r="Q45" s="188" t="b">
        <v>0</v>
      </c>
      <c r="R45" s="189">
        <f t="shared" si="1"/>
        <v>0</v>
      </c>
      <c r="S45" s="188" t="b">
        <v>0</v>
      </c>
      <c r="T45" s="189">
        <f t="shared" si="1"/>
        <v>0</v>
      </c>
    </row>
    <row r="46" spans="1:20" ht="21" customHeight="1" x14ac:dyDescent="0.2">
      <c r="A46" s="180"/>
      <c r="B46" s="184"/>
      <c r="C46" s="182"/>
      <c r="D46" s="183"/>
      <c r="E46" s="180"/>
      <c r="F46" s="184"/>
      <c r="G46" s="182"/>
      <c r="H46" s="183"/>
      <c r="I46" s="185"/>
      <c r="K46" s="186" t="b">
        <v>0</v>
      </c>
      <c r="L46" s="187">
        <f t="shared" si="0"/>
        <v>0</v>
      </c>
      <c r="M46" s="186" t="b">
        <v>0</v>
      </c>
      <c r="N46" s="187">
        <f t="shared" si="0"/>
        <v>0</v>
      </c>
      <c r="Q46" s="188" t="b">
        <v>0</v>
      </c>
      <c r="R46" s="189">
        <f t="shared" si="1"/>
        <v>0</v>
      </c>
      <c r="S46" s="188" t="b">
        <v>0</v>
      </c>
      <c r="T46" s="189">
        <f t="shared" si="1"/>
        <v>0</v>
      </c>
    </row>
    <row r="47" spans="1:20" ht="26.65" customHeight="1" thickBot="1" x14ac:dyDescent="0.25">
      <c r="A47" s="190"/>
      <c r="B47" s="191"/>
      <c r="C47" s="192"/>
      <c r="D47" s="193"/>
      <c r="E47" s="190"/>
      <c r="F47" s="191"/>
      <c r="G47" s="192"/>
      <c r="H47" s="193"/>
      <c r="K47" s="187"/>
      <c r="L47" s="187">
        <f>SUM(L37:L46)</f>
        <v>0</v>
      </c>
      <c r="M47" s="187"/>
      <c r="N47" s="187">
        <f>SUM(N37:N46)</f>
        <v>0</v>
      </c>
      <c r="Q47" s="189"/>
      <c r="R47" s="189">
        <f>SUM(R37:R46)</f>
        <v>0</v>
      </c>
      <c r="S47" s="189"/>
      <c r="T47" s="189">
        <f>SUM(T37:T46)</f>
        <v>0</v>
      </c>
    </row>
    <row r="48" spans="1:20" ht="10.15" customHeight="1" thickTop="1" x14ac:dyDescent="0.2"/>
  </sheetData>
  <sheetProtection algorithmName="SHA-512" hashValue="16Jux5jvZuswAFW61avYfuhP9EDIA+qM3/3vVX01jASDlRjmMErvFjPJlx1Ct4P73L+w6z5RZNbZatXYdwod2w==" saltValue="PAiDkqWT7eaWU+oKRQvr7w==" spinCount="100000" sheet="1" selectLockedCells="1"/>
  <protectedRanges>
    <protectedRange sqref="G38:H47" name="Range9_1"/>
    <protectedRange sqref="C38:D47" name="Range8_1"/>
    <protectedRange sqref="G3:J3 B7:J8" name="Range1_2"/>
    <protectedRange sqref="G9:J10 B9:D10" name="Range2_1"/>
    <protectedRange sqref="B12 F12" name="Range3_1"/>
    <protectedRange sqref="A26 A14:A19 E14:E19" name="Range4_1"/>
    <protectedRange sqref="F26" name="Range5_1"/>
    <protectedRange sqref="G38:H47 J35:J44 A38:D47 I37:I46" name="Range10_1"/>
    <protectedRange sqref="E38:F47" name="Range11_1"/>
    <protectedRange sqref="B3:F3" name="Range1_1_2"/>
    <protectedRange sqref="F6" name="Range14_1"/>
    <protectedRange sqref="B6" name="Range13_1"/>
    <protectedRange sqref="B5" name="Range12_1"/>
    <protectedRange sqref="B4:J6" name="Range1_1_1"/>
  </protectedRanges>
  <mergeCells count="55">
    <mergeCell ref="Q36:T36"/>
    <mergeCell ref="B32:D32"/>
    <mergeCell ref="F32:H32"/>
    <mergeCell ref="B33:D33"/>
    <mergeCell ref="F33:H33"/>
    <mergeCell ref="B35:D35"/>
    <mergeCell ref="F34:H34"/>
    <mergeCell ref="A36:B36"/>
    <mergeCell ref="C36:D36"/>
    <mergeCell ref="E36:F36"/>
    <mergeCell ref="G36:H36"/>
    <mergeCell ref="K36:N36"/>
    <mergeCell ref="B34:D34"/>
    <mergeCell ref="B31:D31"/>
    <mergeCell ref="F31:H31"/>
    <mergeCell ref="B19:C19"/>
    <mergeCell ref="F19:G19"/>
    <mergeCell ref="E20:G20"/>
    <mergeCell ref="F21:G21"/>
    <mergeCell ref="F22:G22"/>
    <mergeCell ref="A28:H28"/>
    <mergeCell ref="A29:D29"/>
    <mergeCell ref="E29:H29"/>
    <mergeCell ref="B30:D30"/>
    <mergeCell ref="F30:H30"/>
    <mergeCell ref="N12:P12"/>
    <mergeCell ref="B13:C13"/>
    <mergeCell ref="F13:G13"/>
    <mergeCell ref="A24:A26"/>
    <mergeCell ref="B24:C26"/>
    <mergeCell ref="E24:E26"/>
    <mergeCell ref="F24:G26"/>
    <mergeCell ref="B16:C16"/>
    <mergeCell ref="F16:G16"/>
    <mergeCell ref="B17:C17"/>
    <mergeCell ref="F17:G17"/>
    <mergeCell ref="B18:C18"/>
    <mergeCell ref="F18:G18"/>
    <mergeCell ref="B14:C15"/>
    <mergeCell ref="F14:G15"/>
    <mergeCell ref="B12:C12"/>
    <mergeCell ref="A1:G1"/>
    <mergeCell ref="A2:G2"/>
    <mergeCell ref="F12:G12"/>
    <mergeCell ref="F6:G6"/>
    <mergeCell ref="B3:G3"/>
    <mergeCell ref="B4:G4"/>
    <mergeCell ref="B5:G5"/>
    <mergeCell ref="B7:G7"/>
    <mergeCell ref="B8:G8"/>
    <mergeCell ref="B9:D9"/>
    <mergeCell ref="E9:E10"/>
    <mergeCell ref="F9:G10"/>
    <mergeCell ref="B10:D10"/>
    <mergeCell ref="B6:D6"/>
  </mergeCells>
  <printOptions horizontalCentered="1"/>
  <pageMargins left="0.25" right="0.25" top="0.2" bottom="0.17" header="0.17" footer="0.17"/>
  <pageSetup scale="92" orientation="portrait"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locked="0" defaultSize="0" autoFill="0" autoLine="0" autoPict="0" altText="Monday">
                <anchor moveWithCells="1">
                  <from>
                    <xdr:col>0</xdr:col>
                    <xdr:colOff>781050</xdr:colOff>
                    <xdr:row>12</xdr:row>
                    <xdr:rowOff>485775</xdr:rowOff>
                  </from>
                  <to>
                    <xdr:col>1</xdr:col>
                    <xdr:colOff>228600</xdr:colOff>
                    <xdr:row>14</xdr:row>
                    <xdr:rowOff>38100</xdr:rowOff>
                  </to>
                </anchor>
              </controlPr>
            </control>
          </mc:Choice>
        </mc:AlternateContent>
        <mc:AlternateContent xmlns:mc="http://schemas.openxmlformats.org/markup-compatibility/2006">
          <mc:Choice Requires="x14">
            <control shapeId="26626" r:id="rId5" name="Check Box 2">
              <controlPr locked="0" defaultSize="0" autoFill="0" autoLine="0" autoPict="0">
                <anchor moveWithCells="1">
                  <from>
                    <xdr:col>0</xdr:col>
                    <xdr:colOff>19050</xdr:colOff>
                    <xdr:row>12</xdr:row>
                    <xdr:rowOff>476250</xdr:rowOff>
                  </from>
                  <to>
                    <xdr:col>0</xdr:col>
                    <xdr:colOff>762000</xdr:colOff>
                    <xdr:row>14</xdr:row>
                    <xdr:rowOff>66675</xdr:rowOff>
                  </to>
                </anchor>
              </controlPr>
            </control>
          </mc:Choice>
        </mc:AlternateContent>
        <mc:AlternateContent xmlns:mc="http://schemas.openxmlformats.org/markup-compatibility/2006">
          <mc:Choice Requires="x14">
            <control shapeId="26627" r:id="rId6" name="Check Box 3">
              <controlPr locked="0" defaultSize="0" autoFill="0" autoLine="0" autoPict="0" altText="Monday">
                <anchor moveWithCells="1">
                  <from>
                    <xdr:col>0</xdr:col>
                    <xdr:colOff>0</xdr:colOff>
                    <xdr:row>13</xdr:row>
                    <xdr:rowOff>171450</xdr:rowOff>
                  </from>
                  <to>
                    <xdr:col>0</xdr:col>
                    <xdr:colOff>866775</xdr:colOff>
                    <xdr:row>15</xdr:row>
                    <xdr:rowOff>76200</xdr:rowOff>
                  </to>
                </anchor>
              </controlPr>
            </control>
          </mc:Choice>
        </mc:AlternateContent>
        <mc:AlternateContent xmlns:mc="http://schemas.openxmlformats.org/markup-compatibility/2006">
          <mc:Choice Requires="x14">
            <control shapeId="26628" r:id="rId7" name="Check Box 4">
              <controlPr locked="0" defaultSize="0" autoFill="0" autoLine="0" autoPict="0" altText="Monday">
                <anchor moveWithCells="1">
                  <from>
                    <xdr:col>0</xdr:col>
                    <xdr:colOff>781050</xdr:colOff>
                    <xdr:row>14</xdr:row>
                    <xdr:rowOff>19050</xdr:rowOff>
                  </from>
                  <to>
                    <xdr:col>1</xdr:col>
                    <xdr:colOff>247650</xdr:colOff>
                    <xdr:row>15</xdr:row>
                    <xdr:rowOff>95250</xdr:rowOff>
                  </to>
                </anchor>
              </controlPr>
            </control>
          </mc:Choice>
        </mc:AlternateContent>
        <mc:AlternateContent xmlns:mc="http://schemas.openxmlformats.org/markup-compatibility/2006">
          <mc:Choice Requires="x14">
            <control shapeId="26629" r:id="rId8" name="Check Box 5">
              <controlPr locked="0" defaultSize="0" autoFill="0" autoLine="0" autoPict="0" altText="Monday">
                <anchor moveWithCells="1">
                  <from>
                    <xdr:col>0</xdr:col>
                    <xdr:colOff>0</xdr:colOff>
                    <xdr:row>15</xdr:row>
                    <xdr:rowOff>133350</xdr:rowOff>
                  </from>
                  <to>
                    <xdr:col>0</xdr:col>
                    <xdr:colOff>866775</xdr:colOff>
                    <xdr:row>17</xdr:row>
                    <xdr:rowOff>38100</xdr:rowOff>
                  </to>
                </anchor>
              </controlPr>
            </control>
          </mc:Choice>
        </mc:AlternateContent>
        <mc:AlternateContent xmlns:mc="http://schemas.openxmlformats.org/markup-compatibility/2006">
          <mc:Choice Requires="x14">
            <control shapeId="26630" r:id="rId9" name="Check Box 6">
              <controlPr locked="0" defaultSize="0" autoFill="0" autoLine="0" autoPict="0" altText="Monday">
                <anchor moveWithCells="1">
                  <from>
                    <xdr:col>0</xdr:col>
                    <xdr:colOff>762000</xdr:colOff>
                    <xdr:row>15</xdr:row>
                    <xdr:rowOff>133350</xdr:rowOff>
                  </from>
                  <to>
                    <xdr:col>1</xdr:col>
                    <xdr:colOff>219075</xdr:colOff>
                    <xdr:row>17</xdr:row>
                    <xdr:rowOff>57150</xdr:rowOff>
                  </to>
                </anchor>
              </controlPr>
            </control>
          </mc:Choice>
        </mc:AlternateContent>
        <mc:AlternateContent xmlns:mc="http://schemas.openxmlformats.org/markup-compatibility/2006">
          <mc:Choice Requires="x14">
            <control shapeId="26631" r:id="rId10" name="Check Box 7">
              <controlPr locked="0" defaultSize="0" autoFill="0" autoLine="0" autoPict="0" altText="Monday">
                <anchor moveWithCells="1">
                  <from>
                    <xdr:col>0</xdr:col>
                    <xdr:colOff>361950</xdr:colOff>
                    <xdr:row>17</xdr:row>
                    <xdr:rowOff>66675</xdr:rowOff>
                  </from>
                  <to>
                    <xdr:col>0</xdr:col>
                    <xdr:colOff>1219200</xdr:colOff>
                    <xdr:row>18</xdr:row>
                    <xdr:rowOff>152400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4</xdr:col>
                    <xdr:colOff>0</xdr:colOff>
                    <xdr:row>20</xdr:row>
                    <xdr:rowOff>133350</xdr:rowOff>
                  </from>
                  <to>
                    <xdr:col>4</xdr:col>
                    <xdr:colOff>762000</xdr:colOff>
                    <xdr:row>22</xdr:row>
                    <xdr:rowOff>57150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4</xdr:col>
                    <xdr:colOff>781050</xdr:colOff>
                    <xdr:row>20</xdr:row>
                    <xdr:rowOff>133350</xdr:rowOff>
                  </from>
                  <to>
                    <xdr:col>4</xdr:col>
                    <xdr:colOff>1409700</xdr:colOff>
                    <xdr:row>22</xdr:row>
                    <xdr:rowOff>66675</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4</xdr:col>
                    <xdr:colOff>1504950</xdr:colOff>
                    <xdr:row>20</xdr:row>
                    <xdr:rowOff>133350</xdr:rowOff>
                  </from>
                  <to>
                    <xdr:col>5</xdr:col>
                    <xdr:colOff>457200</xdr:colOff>
                    <xdr:row>22</xdr:row>
                    <xdr:rowOff>66675</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5</xdr:col>
                    <xdr:colOff>514350</xdr:colOff>
                    <xdr:row>20</xdr:row>
                    <xdr:rowOff>142875</xdr:rowOff>
                  </from>
                  <to>
                    <xdr:col>7</xdr:col>
                    <xdr:colOff>19050</xdr:colOff>
                    <xdr:row>22</xdr:row>
                    <xdr:rowOff>66675</xdr:rowOff>
                  </to>
                </anchor>
              </controlPr>
            </control>
          </mc:Choice>
        </mc:AlternateContent>
        <mc:AlternateContent xmlns:mc="http://schemas.openxmlformats.org/markup-compatibility/2006">
          <mc:Choice Requires="x14">
            <control shapeId="26636" r:id="rId15" name="Check Box 12">
              <controlPr locked="0" defaultSize="0" autoFill="0" autoLine="0" autoPict="0" altText="Monday">
                <anchor moveWithCells="1">
                  <from>
                    <xdr:col>4</xdr:col>
                    <xdr:colOff>790575</xdr:colOff>
                    <xdr:row>13</xdr:row>
                    <xdr:rowOff>19050</xdr:rowOff>
                  </from>
                  <to>
                    <xdr:col>5</xdr:col>
                    <xdr:colOff>0</xdr:colOff>
                    <xdr:row>14</xdr:row>
                    <xdr:rowOff>76200</xdr:rowOff>
                  </to>
                </anchor>
              </controlPr>
            </control>
          </mc:Choice>
        </mc:AlternateContent>
        <mc:AlternateContent xmlns:mc="http://schemas.openxmlformats.org/markup-compatibility/2006">
          <mc:Choice Requires="x14">
            <control shapeId="26637" r:id="rId16" name="Check Box 13">
              <controlPr locked="0" defaultSize="0" autoFill="0" autoLine="0" autoPict="0">
                <anchor moveWithCells="1">
                  <from>
                    <xdr:col>4</xdr:col>
                    <xdr:colOff>38100</xdr:colOff>
                    <xdr:row>13</xdr:row>
                    <xdr:rowOff>0</xdr:rowOff>
                  </from>
                  <to>
                    <xdr:col>4</xdr:col>
                    <xdr:colOff>781050</xdr:colOff>
                    <xdr:row>14</xdr:row>
                    <xdr:rowOff>95250</xdr:rowOff>
                  </to>
                </anchor>
              </controlPr>
            </control>
          </mc:Choice>
        </mc:AlternateContent>
        <mc:AlternateContent xmlns:mc="http://schemas.openxmlformats.org/markup-compatibility/2006">
          <mc:Choice Requires="x14">
            <control shapeId="26638" r:id="rId17" name="Check Box 14">
              <controlPr locked="0" defaultSize="0" autoFill="0" autoLine="0" autoPict="0" altText="Monday">
                <anchor moveWithCells="1">
                  <from>
                    <xdr:col>4</xdr:col>
                    <xdr:colOff>38100</xdr:colOff>
                    <xdr:row>15</xdr:row>
                    <xdr:rowOff>0</xdr:rowOff>
                  </from>
                  <to>
                    <xdr:col>4</xdr:col>
                    <xdr:colOff>933450</xdr:colOff>
                    <xdr:row>16</xdr:row>
                    <xdr:rowOff>76200</xdr:rowOff>
                  </to>
                </anchor>
              </controlPr>
            </control>
          </mc:Choice>
        </mc:AlternateContent>
        <mc:AlternateContent xmlns:mc="http://schemas.openxmlformats.org/markup-compatibility/2006">
          <mc:Choice Requires="x14">
            <control shapeId="26639" r:id="rId18" name="Check Box 15">
              <controlPr locked="0" defaultSize="0" autoFill="0" autoLine="0" autoPict="0" altText="Monday">
                <anchor moveWithCells="1">
                  <from>
                    <xdr:col>4</xdr:col>
                    <xdr:colOff>800100</xdr:colOff>
                    <xdr:row>15</xdr:row>
                    <xdr:rowOff>19050</xdr:rowOff>
                  </from>
                  <to>
                    <xdr:col>5</xdr:col>
                    <xdr:colOff>19050</xdr:colOff>
                    <xdr:row>16</xdr:row>
                    <xdr:rowOff>66675</xdr:rowOff>
                  </to>
                </anchor>
              </controlPr>
            </control>
          </mc:Choice>
        </mc:AlternateContent>
        <mc:AlternateContent xmlns:mc="http://schemas.openxmlformats.org/markup-compatibility/2006">
          <mc:Choice Requires="x14">
            <control shapeId="26640" r:id="rId19" name="Check Box 16">
              <controlPr locked="0" defaultSize="0" autoFill="0" autoLine="0" autoPict="0" altText="Monday">
                <anchor moveWithCells="1">
                  <from>
                    <xdr:col>4</xdr:col>
                    <xdr:colOff>57150</xdr:colOff>
                    <xdr:row>16</xdr:row>
                    <xdr:rowOff>95250</xdr:rowOff>
                  </from>
                  <to>
                    <xdr:col>4</xdr:col>
                    <xdr:colOff>914400</xdr:colOff>
                    <xdr:row>18</xdr:row>
                    <xdr:rowOff>9525</xdr:rowOff>
                  </to>
                </anchor>
              </controlPr>
            </control>
          </mc:Choice>
        </mc:AlternateContent>
        <mc:AlternateContent xmlns:mc="http://schemas.openxmlformats.org/markup-compatibility/2006">
          <mc:Choice Requires="x14">
            <control shapeId="26641" r:id="rId20" name="Check Box 17">
              <controlPr locked="0" defaultSize="0" autoFill="0" autoLine="0" autoPict="0" altText="Monday">
                <anchor moveWithCells="1">
                  <from>
                    <xdr:col>4</xdr:col>
                    <xdr:colOff>781050</xdr:colOff>
                    <xdr:row>16</xdr:row>
                    <xdr:rowOff>114300</xdr:rowOff>
                  </from>
                  <to>
                    <xdr:col>4</xdr:col>
                    <xdr:colOff>1657350</xdr:colOff>
                    <xdr:row>18</xdr:row>
                    <xdr:rowOff>28575</xdr:rowOff>
                  </to>
                </anchor>
              </controlPr>
            </control>
          </mc:Choice>
        </mc:AlternateContent>
        <mc:AlternateContent xmlns:mc="http://schemas.openxmlformats.org/markup-compatibility/2006">
          <mc:Choice Requires="x14">
            <control shapeId="26642" r:id="rId21" name="Check Box 18">
              <controlPr locked="0" defaultSize="0" autoFill="0" autoLine="0" autoPict="0" altText="Monday">
                <anchor moveWithCells="1">
                  <from>
                    <xdr:col>4</xdr:col>
                    <xdr:colOff>466725</xdr:colOff>
                    <xdr:row>17</xdr:row>
                    <xdr:rowOff>114300</xdr:rowOff>
                  </from>
                  <to>
                    <xdr:col>4</xdr:col>
                    <xdr:colOff>1323975</xdr:colOff>
                    <xdr:row>19</xdr:row>
                    <xdr:rowOff>38100</xdr:rowOff>
                  </to>
                </anchor>
              </controlPr>
            </control>
          </mc:Choice>
        </mc:AlternateContent>
        <mc:AlternateContent xmlns:mc="http://schemas.openxmlformats.org/markup-compatibility/2006">
          <mc:Choice Requires="x14">
            <control shapeId="26643" r:id="rId22" name="Check Box 19">
              <controlPr locked="0" defaultSize="0" autoFill="0" autoLine="0" autoPict="0">
                <anchor moveWithCells="1">
                  <from>
                    <xdr:col>2</xdr:col>
                    <xdr:colOff>57150</xdr:colOff>
                    <xdr:row>36</xdr:row>
                    <xdr:rowOff>219075</xdr:rowOff>
                  </from>
                  <to>
                    <xdr:col>3</xdr:col>
                    <xdr:colOff>66675</xdr:colOff>
                    <xdr:row>38</xdr:row>
                    <xdr:rowOff>66675</xdr:rowOff>
                  </to>
                </anchor>
              </controlPr>
            </control>
          </mc:Choice>
        </mc:AlternateContent>
        <mc:AlternateContent xmlns:mc="http://schemas.openxmlformats.org/markup-compatibility/2006">
          <mc:Choice Requires="x14">
            <control shapeId="26644" r:id="rId23" name="Check Box 20">
              <controlPr locked="0" defaultSize="0" autoFill="0" autoLine="0" autoPict="0">
                <anchor moveWithCells="1">
                  <from>
                    <xdr:col>3</xdr:col>
                    <xdr:colOff>28575</xdr:colOff>
                    <xdr:row>37</xdr:row>
                    <xdr:rowOff>19050</xdr:rowOff>
                  </from>
                  <to>
                    <xdr:col>4</xdr:col>
                    <xdr:colOff>57150</xdr:colOff>
                    <xdr:row>38</xdr:row>
                    <xdr:rowOff>66675</xdr:rowOff>
                  </to>
                </anchor>
              </controlPr>
            </control>
          </mc:Choice>
        </mc:AlternateContent>
        <mc:AlternateContent xmlns:mc="http://schemas.openxmlformats.org/markup-compatibility/2006">
          <mc:Choice Requires="x14">
            <control shapeId="26645" r:id="rId24" name="Check Box 21">
              <controlPr locked="0" defaultSize="0" autoFill="0" autoLine="0" autoPict="0">
                <anchor moveWithCells="1">
                  <from>
                    <xdr:col>2</xdr:col>
                    <xdr:colOff>66675</xdr:colOff>
                    <xdr:row>37</xdr:row>
                    <xdr:rowOff>247650</xdr:rowOff>
                  </from>
                  <to>
                    <xdr:col>3</xdr:col>
                    <xdr:colOff>76200</xdr:colOff>
                    <xdr:row>39</xdr:row>
                    <xdr:rowOff>114300</xdr:rowOff>
                  </to>
                </anchor>
              </controlPr>
            </control>
          </mc:Choice>
        </mc:AlternateContent>
        <mc:AlternateContent xmlns:mc="http://schemas.openxmlformats.org/markup-compatibility/2006">
          <mc:Choice Requires="x14">
            <control shapeId="26646" r:id="rId25" name="Check Box 22">
              <controlPr locked="0" defaultSize="0" autoFill="0" autoLine="0" autoPict="0">
                <anchor moveWithCells="1">
                  <from>
                    <xdr:col>3</xdr:col>
                    <xdr:colOff>57150</xdr:colOff>
                    <xdr:row>38</xdr:row>
                    <xdr:rowOff>19050</xdr:rowOff>
                  </from>
                  <to>
                    <xdr:col>4</xdr:col>
                    <xdr:colOff>76200</xdr:colOff>
                    <xdr:row>39</xdr:row>
                    <xdr:rowOff>76200</xdr:rowOff>
                  </to>
                </anchor>
              </controlPr>
            </control>
          </mc:Choice>
        </mc:AlternateContent>
        <mc:AlternateContent xmlns:mc="http://schemas.openxmlformats.org/markup-compatibility/2006">
          <mc:Choice Requires="x14">
            <control shapeId="26647" r:id="rId26" name="Check Box 23">
              <controlPr locked="0" defaultSize="0" autoFill="0" autoLine="0" autoPict="0">
                <anchor moveWithCells="1">
                  <from>
                    <xdr:col>2</xdr:col>
                    <xdr:colOff>57150</xdr:colOff>
                    <xdr:row>38</xdr:row>
                    <xdr:rowOff>257175</xdr:rowOff>
                  </from>
                  <to>
                    <xdr:col>3</xdr:col>
                    <xdr:colOff>66675</xdr:colOff>
                    <xdr:row>40</xdr:row>
                    <xdr:rowOff>114300</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from>
                    <xdr:col>3</xdr:col>
                    <xdr:colOff>28575</xdr:colOff>
                    <xdr:row>40</xdr:row>
                    <xdr:rowOff>38100</xdr:rowOff>
                  </from>
                  <to>
                    <xdr:col>4</xdr:col>
                    <xdr:colOff>57150</xdr:colOff>
                    <xdr:row>41</xdr:row>
                    <xdr:rowOff>95250</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from>
                    <xdr:col>2</xdr:col>
                    <xdr:colOff>57150</xdr:colOff>
                    <xdr:row>41</xdr:row>
                    <xdr:rowOff>0</xdr:rowOff>
                  </from>
                  <to>
                    <xdr:col>3</xdr:col>
                    <xdr:colOff>66675</xdr:colOff>
                    <xdr:row>42</xdr:row>
                    <xdr:rowOff>114300</xdr:rowOff>
                  </to>
                </anchor>
              </controlPr>
            </control>
          </mc:Choice>
        </mc:AlternateContent>
        <mc:AlternateContent xmlns:mc="http://schemas.openxmlformats.org/markup-compatibility/2006">
          <mc:Choice Requires="x14">
            <control shapeId="26650" r:id="rId29" name="Check Box 26">
              <controlPr defaultSize="0" autoFill="0" autoLine="0" autoPict="0">
                <anchor moveWithCells="1">
                  <from>
                    <xdr:col>3</xdr:col>
                    <xdr:colOff>38100</xdr:colOff>
                    <xdr:row>41</xdr:row>
                    <xdr:rowOff>0</xdr:rowOff>
                  </from>
                  <to>
                    <xdr:col>4</xdr:col>
                    <xdr:colOff>66675</xdr:colOff>
                    <xdr:row>42</xdr:row>
                    <xdr:rowOff>57150</xdr:rowOff>
                  </to>
                </anchor>
              </controlPr>
            </control>
          </mc:Choice>
        </mc:AlternateContent>
        <mc:AlternateContent xmlns:mc="http://schemas.openxmlformats.org/markup-compatibility/2006">
          <mc:Choice Requires="x14">
            <control shapeId="26651" r:id="rId30" name="Check Box 27">
              <controlPr defaultSize="0" autoFill="0" autoLine="0" autoPict="0">
                <anchor moveWithCells="1">
                  <from>
                    <xdr:col>2</xdr:col>
                    <xdr:colOff>57150</xdr:colOff>
                    <xdr:row>41</xdr:row>
                    <xdr:rowOff>247650</xdr:rowOff>
                  </from>
                  <to>
                    <xdr:col>3</xdr:col>
                    <xdr:colOff>66675</xdr:colOff>
                    <xdr:row>43</xdr:row>
                    <xdr:rowOff>114300</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from>
                    <xdr:col>3</xdr:col>
                    <xdr:colOff>57150</xdr:colOff>
                    <xdr:row>41</xdr:row>
                    <xdr:rowOff>257175</xdr:rowOff>
                  </from>
                  <to>
                    <xdr:col>4</xdr:col>
                    <xdr:colOff>76200</xdr:colOff>
                    <xdr:row>43</xdr:row>
                    <xdr:rowOff>57150</xdr:rowOff>
                  </to>
                </anchor>
              </controlPr>
            </control>
          </mc:Choice>
        </mc:AlternateContent>
        <mc:AlternateContent xmlns:mc="http://schemas.openxmlformats.org/markup-compatibility/2006">
          <mc:Choice Requires="x14">
            <control shapeId="26653" r:id="rId32" name="Check Box 29">
              <controlPr defaultSize="0" autoFill="0" autoLine="0" autoPict="0">
                <anchor moveWithCells="1">
                  <from>
                    <xdr:col>2</xdr:col>
                    <xdr:colOff>57150</xdr:colOff>
                    <xdr:row>43</xdr:row>
                    <xdr:rowOff>0</xdr:rowOff>
                  </from>
                  <to>
                    <xdr:col>3</xdr:col>
                    <xdr:colOff>66675</xdr:colOff>
                    <xdr:row>44</xdr:row>
                    <xdr:rowOff>114300</xdr:rowOff>
                  </to>
                </anchor>
              </controlPr>
            </control>
          </mc:Choice>
        </mc:AlternateContent>
        <mc:AlternateContent xmlns:mc="http://schemas.openxmlformats.org/markup-compatibility/2006">
          <mc:Choice Requires="x14">
            <control shapeId="26654" r:id="rId33" name="Check Box 30">
              <controlPr defaultSize="0" autoFill="0" autoLine="0" autoPict="0">
                <anchor moveWithCells="1">
                  <from>
                    <xdr:col>3</xdr:col>
                    <xdr:colOff>38100</xdr:colOff>
                    <xdr:row>43</xdr:row>
                    <xdr:rowOff>19050</xdr:rowOff>
                  </from>
                  <to>
                    <xdr:col>4</xdr:col>
                    <xdr:colOff>66675</xdr:colOff>
                    <xdr:row>44</xdr:row>
                    <xdr:rowOff>66675</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from>
                    <xdr:col>3</xdr:col>
                    <xdr:colOff>28575</xdr:colOff>
                    <xdr:row>44</xdr:row>
                    <xdr:rowOff>19050</xdr:rowOff>
                  </from>
                  <to>
                    <xdr:col>4</xdr:col>
                    <xdr:colOff>57150</xdr:colOff>
                    <xdr:row>45</xdr:row>
                    <xdr:rowOff>66675</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from>
                    <xdr:col>6</xdr:col>
                    <xdr:colOff>57150</xdr:colOff>
                    <xdr:row>36</xdr:row>
                    <xdr:rowOff>219075</xdr:rowOff>
                  </from>
                  <to>
                    <xdr:col>7</xdr:col>
                    <xdr:colOff>66675</xdr:colOff>
                    <xdr:row>38</xdr:row>
                    <xdr:rowOff>66675</xdr:rowOff>
                  </to>
                </anchor>
              </controlPr>
            </control>
          </mc:Choice>
        </mc:AlternateContent>
        <mc:AlternateContent xmlns:mc="http://schemas.openxmlformats.org/markup-compatibility/2006">
          <mc:Choice Requires="x14">
            <control shapeId="26657" r:id="rId36" name="Check Box 33">
              <controlPr defaultSize="0" autoFill="0" autoLine="0" autoPict="0">
                <anchor moveWithCells="1">
                  <from>
                    <xdr:col>7</xdr:col>
                    <xdr:colOff>38100</xdr:colOff>
                    <xdr:row>37</xdr:row>
                    <xdr:rowOff>19050</xdr:rowOff>
                  </from>
                  <to>
                    <xdr:col>8</xdr:col>
                    <xdr:colOff>57150</xdr:colOff>
                    <xdr:row>38</xdr:row>
                    <xdr:rowOff>66675</xdr:rowOff>
                  </to>
                </anchor>
              </controlPr>
            </control>
          </mc:Choice>
        </mc:AlternateContent>
        <mc:AlternateContent xmlns:mc="http://schemas.openxmlformats.org/markup-compatibility/2006">
          <mc:Choice Requires="x14">
            <control shapeId="26658" r:id="rId37" name="Check Box 34">
              <controlPr defaultSize="0" autoFill="0" autoLine="0" autoPict="0">
                <anchor moveWithCells="1">
                  <from>
                    <xdr:col>6</xdr:col>
                    <xdr:colOff>57150</xdr:colOff>
                    <xdr:row>37</xdr:row>
                    <xdr:rowOff>247650</xdr:rowOff>
                  </from>
                  <to>
                    <xdr:col>7</xdr:col>
                    <xdr:colOff>57150</xdr:colOff>
                    <xdr:row>39</xdr:row>
                    <xdr:rowOff>114300</xdr:rowOff>
                  </to>
                </anchor>
              </controlPr>
            </control>
          </mc:Choice>
        </mc:AlternateContent>
        <mc:AlternateContent xmlns:mc="http://schemas.openxmlformats.org/markup-compatibility/2006">
          <mc:Choice Requires="x14">
            <control shapeId="26659" r:id="rId38" name="Check Box 35">
              <controlPr defaultSize="0" autoFill="0" autoLine="0" autoPict="0">
                <anchor moveWithCells="1">
                  <from>
                    <xdr:col>7</xdr:col>
                    <xdr:colOff>28575</xdr:colOff>
                    <xdr:row>38</xdr:row>
                    <xdr:rowOff>19050</xdr:rowOff>
                  </from>
                  <to>
                    <xdr:col>8</xdr:col>
                    <xdr:colOff>38100</xdr:colOff>
                    <xdr:row>39</xdr:row>
                    <xdr:rowOff>66675</xdr:rowOff>
                  </to>
                </anchor>
              </controlPr>
            </control>
          </mc:Choice>
        </mc:AlternateContent>
        <mc:AlternateContent xmlns:mc="http://schemas.openxmlformats.org/markup-compatibility/2006">
          <mc:Choice Requires="x14">
            <control shapeId="26660" r:id="rId39" name="Check Box 36">
              <controlPr defaultSize="0" autoFill="0" autoLine="0" autoPict="0">
                <anchor moveWithCells="1">
                  <from>
                    <xdr:col>6</xdr:col>
                    <xdr:colOff>57150</xdr:colOff>
                    <xdr:row>38</xdr:row>
                    <xdr:rowOff>257175</xdr:rowOff>
                  </from>
                  <to>
                    <xdr:col>7</xdr:col>
                    <xdr:colOff>66675</xdr:colOff>
                    <xdr:row>40</xdr:row>
                    <xdr:rowOff>114300</xdr:rowOff>
                  </to>
                </anchor>
              </controlPr>
            </control>
          </mc:Choice>
        </mc:AlternateContent>
        <mc:AlternateContent xmlns:mc="http://schemas.openxmlformats.org/markup-compatibility/2006">
          <mc:Choice Requires="x14">
            <control shapeId="26661" r:id="rId40" name="Check Box 37">
              <controlPr defaultSize="0" autoFill="0" autoLine="0" autoPict="0">
                <anchor moveWithCells="1">
                  <from>
                    <xdr:col>7</xdr:col>
                    <xdr:colOff>28575</xdr:colOff>
                    <xdr:row>39</xdr:row>
                    <xdr:rowOff>19050</xdr:rowOff>
                  </from>
                  <to>
                    <xdr:col>8</xdr:col>
                    <xdr:colOff>38100</xdr:colOff>
                    <xdr:row>40</xdr:row>
                    <xdr:rowOff>66675</xdr:rowOff>
                  </to>
                </anchor>
              </controlPr>
            </control>
          </mc:Choice>
        </mc:AlternateContent>
        <mc:AlternateContent xmlns:mc="http://schemas.openxmlformats.org/markup-compatibility/2006">
          <mc:Choice Requires="x14">
            <control shapeId="26662" r:id="rId41" name="Check Box 38">
              <controlPr defaultSize="0" autoFill="0" autoLine="0" autoPict="0">
                <anchor moveWithCells="1">
                  <from>
                    <xdr:col>7</xdr:col>
                    <xdr:colOff>57150</xdr:colOff>
                    <xdr:row>40</xdr:row>
                    <xdr:rowOff>0</xdr:rowOff>
                  </from>
                  <to>
                    <xdr:col>8</xdr:col>
                    <xdr:colOff>57150</xdr:colOff>
                    <xdr:row>41</xdr:row>
                    <xdr:rowOff>57150</xdr:rowOff>
                  </to>
                </anchor>
              </controlPr>
            </control>
          </mc:Choice>
        </mc:AlternateContent>
        <mc:AlternateContent xmlns:mc="http://schemas.openxmlformats.org/markup-compatibility/2006">
          <mc:Choice Requires="x14">
            <control shapeId="26663" r:id="rId42" name="Check Box 39">
              <controlPr defaultSize="0" autoFill="0" autoLine="0" autoPict="0">
                <anchor moveWithCells="1">
                  <from>
                    <xdr:col>6</xdr:col>
                    <xdr:colOff>57150</xdr:colOff>
                    <xdr:row>41</xdr:row>
                    <xdr:rowOff>0</xdr:rowOff>
                  </from>
                  <to>
                    <xdr:col>7</xdr:col>
                    <xdr:colOff>66675</xdr:colOff>
                    <xdr:row>42</xdr:row>
                    <xdr:rowOff>114300</xdr:rowOff>
                  </to>
                </anchor>
              </controlPr>
            </control>
          </mc:Choice>
        </mc:AlternateContent>
        <mc:AlternateContent xmlns:mc="http://schemas.openxmlformats.org/markup-compatibility/2006">
          <mc:Choice Requires="x14">
            <control shapeId="26664" r:id="rId43" name="Check Box 40">
              <controlPr defaultSize="0" autoFill="0" autoLine="0" autoPict="0">
                <anchor moveWithCells="1">
                  <from>
                    <xdr:col>7</xdr:col>
                    <xdr:colOff>38100</xdr:colOff>
                    <xdr:row>41</xdr:row>
                    <xdr:rowOff>0</xdr:rowOff>
                  </from>
                  <to>
                    <xdr:col>8</xdr:col>
                    <xdr:colOff>57150</xdr:colOff>
                    <xdr:row>42</xdr:row>
                    <xdr:rowOff>57150</xdr:rowOff>
                  </to>
                </anchor>
              </controlPr>
            </control>
          </mc:Choice>
        </mc:AlternateContent>
        <mc:AlternateContent xmlns:mc="http://schemas.openxmlformats.org/markup-compatibility/2006">
          <mc:Choice Requires="x14">
            <control shapeId="26665" r:id="rId44" name="Check Box 41">
              <controlPr defaultSize="0" autoFill="0" autoLine="0" autoPict="0">
                <anchor moveWithCells="1">
                  <from>
                    <xdr:col>6</xdr:col>
                    <xdr:colOff>57150</xdr:colOff>
                    <xdr:row>41</xdr:row>
                    <xdr:rowOff>247650</xdr:rowOff>
                  </from>
                  <to>
                    <xdr:col>7</xdr:col>
                    <xdr:colOff>57150</xdr:colOff>
                    <xdr:row>43</xdr:row>
                    <xdr:rowOff>114300</xdr:rowOff>
                  </to>
                </anchor>
              </controlPr>
            </control>
          </mc:Choice>
        </mc:AlternateContent>
        <mc:AlternateContent xmlns:mc="http://schemas.openxmlformats.org/markup-compatibility/2006">
          <mc:Choice Requires="x14">
            <control shapeId="26666" r:id="rId45" name="Check Box 42">
              <controlPr defaultSize="0" autoFill="0" autoLine="0" autoPict="0">
                <anchor moveWithCells="1">
                  <from>
                    <xdr:col>7</xdr:col>
                    <xdr:colOff>38100</xdr:colOff>
                    <xdr:row>42</xdr:row>
                    <xdr:rowOff>0</xdr:rowOff>
                  </from>
                  <to>
                    <xdr:col>8</xdr:col>
                    <xdr:colOff>57150</xdr:colOff>
                    <xdr:row>43</xdr:row>
                    <xdr:rowOff>57150</xdr:rowOff>
                  </to>
                </anchor>
              </controlPr>
            </control>
          </mc:Choice>
        </mc:AlternateContent>
        <mc:AlternateContent xmlns:mc="http://schemas.openxmlformats.org/markup-compatibility/2006">
          <mc:Choice Requires="x14">
            <control shapeId="26667" r:id="rId46" name="Check Box 43">
              <controlPr defaultSize="0" autoFill="0" autoLine="0" autoPict="0">
                <anchor moveWithCells="1">
                  <from>
                    <xdr:col>6</xdr:col>
                    <xdr:colOff>57150</xdr:colOff>
                    <xdr:row>42</xdr:row>
                    <xdr:rowOff>257175</xdr:rowOff>
                  </from>
                  <to>
                    <xdr:col>7</xdr:col>
                    <xdr:colOff>57150</xdr:colOff>
                    <xdr:row>44</xdr:row>
                    <xdr:rowOff>114300</xdr:rowOff>
                  </to>
                </anchor>
              </controlPr>
            </control>
          </mc:Choice>
        </mc:AlternateContent>
        <mc:AlternateContent xmlns:mc="http://schemas.openxmlformats.org/markup-compatibility/2006">
          <mc:Choice Requires="x14">
            <control shapeId="26668" r:id="rId47" name="Check Box 44">
              <controlPr defaultSize="0" autoFill="0" autoLine="0" autoPict="0">
                <anchor moveWithCells="1">
                  <from>
                    <xdr:col>7</xdr:col>
                    <xdr:colOff>38100</xdr:colOff>
                    <xdr:row>43</xdr:row>
                    <xdr:rowOff>0</xdr:rowOff>
                  </from>
                  <to>
                    <xdr:col>8</xdr:col>
                    <xdr:colOff>57150</xdr:colOff>
                    <xdr:row>44</xdr:row>
                    <xdr:rowOff>57150</xdr:rowOff>
                  </to>
                </anchor>
              </controlPr>
            </control>
          </mc:Choice>
        </mc:AlternateContent>
        <mc:AlternateContent xmlns:mc="http://schemas.openxmlformats.org/markup-compatibility/2006">
          <mc:Choice Requires="x14">
            <control shapeId="26669" r:id="rId48" name="Check Box 45">
              <controlPr defaultSize="0" autoFill="0" autoLine="0" autoPict="0">
                <anchor moveWithCells="1">
                  <from>
                    <xdr:col>6</xdr:col>
                    <xdr:colOff>57150</xdr:colOff>
                    <xdr:row>43</xdr:row>
                    <xdr:rowOff>247650</xdr:rowOff>
                  </from>
                  <to>
                    <xdr:col>7</xdr:col>
                    <xdr:colOff>66675</xdr:colOff>
                    <xdr:row>45</xdr:row>
                    <xdr:rowOff>114300</xdr:rowOff>
                  </to>
                </anchor>
              </controlPr>
            </control>
          </mc:Choice>
        </mc:AlternateContent>
        <mc:AlternateContent xmlns:mc="http://schemas.openxmlformats.org/markup-compatibility/2006">
          <mc:Choice Requires="x14">
            <control shapeId="26670" r:id="rId49" name="Check Box 46">
              <controlPr defaultSize="0" autoFill="0" autoLine="0" autoPict="0">
                <anchor moveWithCells="1">
                  <from>
                    <xdr:col>7</xdr:col>
                    <xdr:colOff>38100</xdr:colOff>
                    <xdr:row>44</xdr:row>
                    <xdr:rowOff>19050</xdr:rowOff>
                  </from>
                  <to>
                    <xdr:col>8</xdr:col>
                    <xdr:colOff>57150</xdr:colOff>
                    <xdr:row>45</xdr:row>
                    <xdr:rowOff>66675</xdr:rowOff>
                  </to>
                </anchor>
              </controlPr>
            </control>
          </mc:Choice>
        </mc:AlternateContent>
        <mc:AlternateContent xmlns:mc="http://schemas.openxmlformats.org/markup-compatibility/2006">
          <mc:Choice Requires="x14">
            <control shapeId="26671" r:id="rId50" name="Check Box 47">
              <controlPr defaultSize="0" autoFill="0" autoLine="0" autoPict="0">
                <anchor moveWithCells="1">
                  <from>
                    <xdr:col>6</xdr:col>
                    <xdr:colOff>57150</xdr:colOff>
                    <xdr:row>44</xdr:row>
                    <xdr:rowOff>247650</xdr:rowOff>
                  </from>
                  <to>
                    <xdr:col>7</xdr:col>
                    <xdr:colOff>66675</xdr:colOff>
                    <xdr:row>46</xdr:row>
                    <xdr:rowOff>114300</xdr:rowOff>
                  </to>
                </anchor>
              </controlPr>
            </control>
          </mc:Choice>
        </mc:AlternateContent>
        <mc:AlternateContent xmlns:mc="http://schemas.openxmlformats.org/markup-compatibility/2006">
          <mc:Choice Requires="x14">
            <control shapeId="26672" r:id="rId51" name="Check Box 48">
              <controlPr defaultSize="0" autoFill="0" autoLine="0" autoPict="0">
                <anchor moveWithCells="1">
                  <from>
                    <xdr:col>7</xdr:col>
                    <xdr:colOff>38100</xdr:colOff>
                    <xdr:row>44</xdr:row>
                    <xdr:rowOff>257175</xdr:rowOff>
                  </from>
                  <to>
                    <xdr:col>8</xdr:col>
                    <xdr:colOff>57150</xdr:colOff>
                    <xdr:row>46</xdr:row>
                    <xdr:rowOff>57150</xdr:rowOff>
                  </to>
                </anchor>
              </controlPr>
            </control>
          </mc:Choice>
        </mc:AlternateContent>
        <mc:AlternateContent xmlns:mc="http://schemas.openxmlformats.org/markup-compatibility/2006">
          <mc:Choice Requires="x14">
            <control shapeId="26673" r:id="rId52" name="Check Box 49">
              <controlPr defaultSize="0" autoFill="0" autoLine="0" autoPict="0">
                <anchor moveWithCells="1">
                  <from>
                    <xdr:col>6</xdr:col>
                    <xdr:colOff>57150</xdr:colOff>
                    <xdr:row>45</xdr:row>
                    <xdr:rowOff>247650</xdr:rowOff>
                  </from>
                  <to>
                    <xdr:col>7</xdr:col>
                    <xdr:colOff>57150</xdr:colOff>
                    <xdr:row>47</xdr:row>
                    <xdr:rowOff>47625</xdr:rowOff>
                  </to>
                </anchor>
              </controlPr>
            </control>
          </mc:Choice>
        </mc:AlternateContent>
        <mc:AlternateContent xmlns:mc="http://schemas.openxmlformats.org/markup-compatibility/2006">
          <mc:Choice Requires="x14">
            <control shapeId="26674" r:id="rId53" name="Check Box 50">
              <controlPr defaultSize="0" autoFill="0" autoLine="0" autoPict="0">
                <anchor moveWithCells="1">
                  <from>
                    <xdr:col>7</xdr:col>
                    <xdr:colOff>38100</xdr:colOff>
                    <xdr:row>46</xdr:row>
                    <xdr:rowOff>0</xdr:rowOff>
                  </from>
                  <to>
                    <xdr:col>8</xdr:col>
                    <xdr:colOff>57150</xdr:colOff>
                    <xdr:row>46</xdr:row>
                    <xdr:rowOff>323850</xdr:rowOff>
                  </to>
                </anchor>
              </controlPr>
            </control>
          </mc:Choice>
        </mc:AlternateContent>
        <mc:AlternateContent xmlns:mc="http://schemas.openxmlformats.org/markup-compatibility/2006">
          <mc:Choice Requires="x14">
            <control shapeId="26675" r:id="rId54" name="Check Box 51">
              <controlPr defaultSize="0" autoFill="0" autoLine="0" autoPict="0">
                <anchor moveWithCells="1">
                  <from>
                    <xdr:col>5</xdr:col>
                    <xdr:colOff>114300</xdr:colOff>
                    <xdr:row>8</xdr:row>
                    <xdr:rowOff>66675</xdr:rowOff>
                  </from>
                  <to>
                    <xdr:col>5</xdr:col>
                    <xdr:colOff>600075</xdr:colOff>
                    <xdr:row>9</xdr:row>
                    <xdr:rowOff>133350</xdr:rowOff>
                  </to>
                </anchor>
              </controlPr>
            </control>
          </mc:Choice>
        </mc:AlternateContent>
        <mc:AlternateContent xmlns:mc="http://schemas.openxmlformats.org/markup-compatibility/2006">
          <mc:Choice Requires="x14">
            <control shapeId="26676" r:id="rId55" name="Check Box 52">
              <controlPr defaultSize="0" autoFill="0" autoLine="0" autoPict="0">
                <anchor moveWithCells="1">
                  <from>
                    <xdr:col>5</xdr:col>
                    <xdr:colOff>790575</xdr:colOff>
                    <xdr:row>8</xdr:row>
                    <xdr:rowOff>57150</xdr:rowOff>
                  </from>
                  <to>
                    <xdr:col>6</xdr:col>
                    <xdr:colOff>95250</xdr:colOff>
                    <xdr:row>9</xdr:row>
                    <xdr:rowOff>114300</xdr:rowOff>
                  </to>
                </anchor>
              </controlPr>
            </control>
          </mc:Choice>
        </mc:AlternateContent>
        <mc:AlternateContent xmlns:mc="http://schemas.openxmlformats.org/markup-compatibility/2006">
          <mc:Choice Requires="x14">
            <control shapeId="26677" r:id="rId56" name="Check Box 53">
              <controlPr locked="0" defaultSize="0" autoFill="0" autoLine="0" autoPict="0">
                <anchor moveWithCells="1">
                  <from>
                    <xdr:col>2</xdr:col>
                    <xdr:colOff>66675</xdr:colOff>
                    <xdr:row>40</xdr:row>
                    <xdr:rowOff>19050</xdr:rowOff>
                  </from>
                  <to>
                    <xdr:col>3</xdr:col>
                    <xdr:colOff>76200</xdr:colOff>
                    <xdr:row>41</xdr:row>
                    <xdr:rowOff>133350</xdr:rowOff>
                  </to>
                </anchor>
              </controlPr>
            </control>
          </mc:Choice>
        </mc:AlternateContent>
        <mc:AlternateContent xmlns:mc="http://schemas.openxmlformats.org/markup-compatibility/2006">
          <mc:Choice Requires="x14">
            <control shapeId="26678" r:id="rId57" name="Check Box 54">
              <controlPr defaultSize="0" autoFill="0" autoLine="0" autoPict="0">
                <anchor moveWithCells="1">
                  <from>
                    <xdr:col>5</xdr:col>
                    <xdr:colOff>114300</xdr:colOff>
                    <xdr:row>8</xdr:row>
                    <xdr:rowOff>66675</xdr:rowOff>
                  </from>
                  <to>
                    <xdr:col>5</xdr:col>
                    <xdr:colOff>600075</xdr:colOff>
                    <xdr:row>9</xdr:row>
                    <xdr:rowOff>133350</xdr:rowOff>
                  </to>
                </anchor>
              </controlPr>
            </control>
          </mc:Choice>
        </mc:AlternateContent>
        <mc:AlternateContent xmlns:mc="http://schemas.openxmlformats.org/markup-compatibility/2006">
          <mc:Choice Requires="x14">
            <control shapeId="26679" r:id="rId58" name="Check Box 55">
              <controlPr defaultSize="0" autoFill="0" autoLine="0" autoPict="0">
                <anchor moveWithCells="1">
                  <from>
                    <xdr:col>5</xdr:col>
                    <xdr:colOff>790575</xdr:colOff>
                    <xdr:row>8</xdr:row>
                    <xdr:rowOff>57150</xdr:rowOff>
                  </from>
                  <to>
                    <xdr:col>6</xdr:col>
                    <xdr:colOff>95250</xdr:colOff>
                    <xdr:row>9</xdr:row>
                    <xdr:rowOff>114300</xdr:rowOff>
                  </to>
                </anchor>
              </controlPr>
            </control>
          </mc:Choice>
        </mc:AlternateContent>
        <mc:AlternateContent xmlns:mc="http://schemas.openxmlformats.org/markup-compatibility/2006">
          <mc:Choice Requires="x14">
            <control shapeId="26680" r:id="rId59" name="Check Box 56">
              <controlPr locked="0" defaultSize="0" autoFill="0" autoLine="0" autoPict="0">
                <anchor moveWithCells="1">
                  <from>
                    <xdr:col>3</xdr:col>
                    <xdr:colOff>28575</xdr:colOff>
                    <xdr:row>39</xdr:row>
                    <xdr:rowOff>0</xdr:rowOff>
                  </from>
                  <to>
                    <xdr:col>4</xdr:col>
                    <xdr:colOff>57150</xdr:colOff>
                    <xdr:row>40</xdr:row>
                    <xdr:rowOff>57150</xdr:rowOff>
                  </to>
                </anchor>
              </controlPr>
            </control>
          </mc:Choice>
        </mc:AlternateContent>
        <mc:AlternateContent xmlns:mc="http://schemas.openxmlformats.org/markup-compatibility/2006">
          <mc:Choice Requires="x14">
            <control shapeId="26681" r:id="rId60" name="Check Box 57">
              <controlPr defaultSize="0" autoFill="0" autoLine="0" autoPict="0">
                <anchor moveWithCells="1">
                  <from>
                    <xdr:col>2</xdr:col>
                    <xdr:colOff>57150</xdr:colOff>
                    <xdr:row>44</xdr:row>
                    <xdr:rowOff>0</xdr:rowOff>
                  </from>
                  <to>
                    <xdr:col>3</xdr:col>
                    <xdr:colOff>57150</xdr:colOff>
                    <xdr:row>45</xdr:row>
                    <xdr:rowOff>114300</xdr:rowOff>
                  </to>
                </anchor>
              </controlPr>
            </control>
          </mc:Choice>
        </mc:AlternateContent>
        <mc:AlternateContent xmlns:mc="http://schemas.openxmlformats.org/markup-compatibility/2006">
          <mc:Choice Requires="x14">
            <control shapeId="26682" r:id="rId61" name="Check Box 58">
              <controlPr defaultSize="0" autoFill="0" autoLine="0" autoPict="0">
                <anchor moveWithCells="1">
                  <from>
                    <xdr:col>2</xdr:col>
                    <xdr:colOff>57150</xdr:colOff>
                    <xdr:row>44</xdr:row>
                    <xdr:rowOff>257175</xdr:rowOff>
                  </from>
                  <to>
                    <xdr:col>3</xdr:col>
                    <xdr:colOff>57150</xdr:colOff>
                    <xdr:row>46</xdr:row>
                    <xdr:rowOff>114300</xdr:rowOff>
                  </to>
                </anchor>
              </controlPr>
            </control>
          </mc:Choice>
        </mc:AlternateContent>
        <mc:AlternateContent xmlns:mc="http://schemas.openxmlformats.org/markup-compatibility/2006">
          <mc:Choice Requires="x14">
            <control shapeId="26683" r:id="rId62" name="Check Box 59">
              <controlPr defaultSize="0" autoFill="0" autoLine="0" autoPict="0">
                <anchor moveWithCells="1">
                  <from>
                    <xdr:col>2</xdr:col>
                    <xdr:colOff>57150</xdr:colOff>
                    <xdr:row>45</xdr:row>
                    <xdr:rowOff>247650</xdr:rowOff>
                  </from>
                  <to>
                    <xdr:col>3</xdr:col>
                    <xdr:colOff>66675</xdr:colOff>
                    <xdr:row>47</xdr:row>
                    <xdr:rowOff>47625</xdr:rowOff>
                  </to>
                </anchor>
              </controlPr>
            </control>
          </mc:Choice>
        </mc:AlternateContent>
        <mc:AlternateContent xmlns:mc="http://schemas.openxmlformats.org/markup-compatibility/2006">
          <mc:Choice Requires="x14">
            <control shapeId="26684" r:id="rId63" name="Check Box 60">
              <controlPr defaultSize="0" autoFill="0" autoLine="0" autoPict="0">
                <anchor moveWithCells="1">
                  <from>
                    <xdr:col>3</xdr:col>
                    <xdr:colOff>57150</xdr:colOff>
                    <xdr:row>45</xdr:row>
                    <xdr:rowOff>28575</xdr:rowOff>
                  </from>
                  <to>
                    <xdr:col>4</xdr:col>
                    <xdr:colOff>76200</xdr:colOff>
                    <xdr:row>46</xdr:row>
                    <xdr:rowOff>95250</xdr:rowOff>
                  </to>
                </anchor>
              </controlPr>
            </control>
          </mc:Choice>
        </mc:AlternateContent>
        <mc:AlternateContent xmlns:mc="http://schemas.openxmlformats.org/markup-compatibility/2006">
          <mc:Choice Requires="x14">
            <control shapeId="26685" r:id="rId64" name="Check Box 61">
              <controlPr defaultSize="0" autoFill="0" autoLine="0" autoPict="0">
                <anchor moveWithCells="1">
                  <from>
                    <xdr:col>3</xdr:col>
                    <xdr:colOff>38100</xdr:colOff>
                    <xdr:row>46</xdr:row>
                    <xdr:rowOff>19050</xdr:rowOff>
                  </from>
                  <to>
                    <xdr:col>4</xdr:col>
                    <xdr:colOff>66675</xdr:colOff>
                    <xdr:row>47</xdr:row>
                    <xdr:rowOff>19050</xdr:rowOff>
                  </to>
                </anchor>
              </controlPr>
            </control>
          </mc:Choice>
        </mc:AlternateContent>
        <mc:AlternateContent xmlns:mc="http://schemas.openxmlformats.org/markup-compatibility/2006">
          <mc:Choice Requires="x14">
            <control shapeId="26686" r:id="rId65" name="Check Box 62">
              <controlPr defaultSize="0" autoFill="0" autoLine="0" autoPict="0">
                <anchor moveWithCells="1">
                  <from>
                    <xdr:col>6</xdr:col>
                    <xdr:colOff>57150</xdr:colOff>
                    <xdr:row>40</xdr:row>
                    <xdr:rowOff>0</xdr:rowOff>
                  </from>
                  <to>
                    <xdr:col>7</xdr:col>
                    <xdr:colOff>57150</xdr:colOff>
                    <xdr:row>41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58"/>
  <sheetViews>
    <sheetView tabSelected="1" zoomScaleNormal="100" workbookViewId="0">
      <selection activeCell="C7" sqref="C7"/>
    </sheetView>
  </sheetViews>
  <sheetFormatPr defaultRowHeight="12.75" x14ac:dyDescent="0.2"/>
  <cols>
    <col min="1" max="1" width="5.28515625" style="5" customWidth="1"/>
    <col min="2" max="2" width="39.7109375" style="23" customWidth="1"/>
    <col min="3" max="3" width="24" customWidth="1"/>
    <col min="4" max="4" width="9" customWidth="1"/>
    <col min="5" max="5" width="11.28515625" style="19" customWidth="1"/>
    <col min="6" max="6" width="9.28515625" style="19" customWidth="1"/>
    <col min="7" max="7" width="21.42578125" bestFit="1" customWidth="1"/>
    <col min="8" max="8" width="46.42578125" hidden="1" customWidth="1"/>
    <col min="9" max="9" width="31.42578125" hidden="1" customWidth="1"/>
    <col min="10" max="10" width="5.7109375" hidden="1" customWidth="1"/>
    <col min="11" max="11" width="15.7109375" hidden="1" customWidth="1"/>
    <col min="12" max="16" width="9.28515625" customWidth="1"/>
  </cols>
  <sheetData>
    <row r="1" spans="1:11" x14ac:dyDescent="0.2">
      <c r="A1" s="266" t="s">
        <v>124</v>
      </c>
      <c r="B1" s="266"/>
      <c r="C1" s="266"/>
      <c r="D1" s="266"/>
      <c r="E1" s="266"/>
      <c r="F1" s="266"/>
    </row>
    <row r="2" spans="1:11" ht="15.75" x14ac:dyDescent="0.25">
      <c r="A2" s="267" t="s">
        <v>309</v>
      </c>
      <c r="B2" s="267"/>
      <c r="C2" s="267"/>
      <c r="D2" s="267"/>
      <c r="E2" s="267"/>
      <c r="F2" s="267"/>
    </row>
    <row r="3" spans="1:11" ht="18.75" customHeight="1" x14ac:dyDescent="0.2">
      <c r="B3" s="18" t="s">
        <v>296</v>
      </c>
      <c r="C3" s="213">
        <f>'Contact Sheet'!C5</f>
        <v>0</v>
      </c>
      <c r="D3" s="221"/>
      <c r="E3" s="221"/>
      <c r="F3" s="221"/>
      <c r="G3" s="3" t="s">
        <v>94</v>
      </c>
      <c r="H3" s="6" t="s">
        <v>274</v>
      </c>
      <c r="I3" s="208" t="s">
        <v>275</v>
      </c>
    </row>
    <row r="4" spans="1:11" x14ac:dyDescent="0.2">
      <c r="A4" s="16" t="s">
        <v>0</v>
      </c>
      <c r="B4" s="17" t="s">
        <v>30</v>
      </c>
      <c r="C4" s="20"/>
      <c r="D4" s="20"/>
      <c r="E4" s="21"/>
      <c r="F4" s="21"/>
      <c r="G4" s="4" t="s">
        <v>1</v>
      </c>
      <c r="H4" s="6" t="s">
        <v>252</v>
      </c>
      <c r="I4" s="6" t="s">
        <v>161</v>
      </c>
      <c r="J4" t="s">
        <v>5</v>
      </c>
      <c r="K4" t="s">
        <v>31</v>
      </c>
    </row>
    <row r="5" spans="1:11" x14ac:dyDescent="0.2">
      <c r="A5" s="5">
        <v>1</v>
      </c>
      <c r="B5" s="19" t="s">
        <v>74</v>
      </c>
      <c r="C5" s="22"/>
      <c r="D5" s="228"/>
      <c r="E5" s="229"/>
      <c r="F5" s="229"/>
      <c r="G5" s="3" t="s">
        <v>32</v>
      </c>
      <c r="H5" s="6" t="s">
        <v>276</v>
      </c>
      <c r="I5" s="6" t="s">
        <v>282</v>
      </c>
      <c r="J5" t="s">
        <v>186</v>
      </c>
      <c r="K5" t="s">
        <v>33</v>
      </c>
    </row>
    <row r="6" spans="1:11" x14ac:dyDescent="0.2">
      <c r="A6" s="5">
        <v>2</v>
      </c>
      <c r="B6" s="23" t="s">
        <v>34</v>
      </c>
      <c r="C6" s="22"/>
      <c r="D6" s="230"/>
      <c r="E6" s="231"/>
      <c r="F6" s="231"/>
      <c r="G6" s="3" t="s">
        <v>32</v>
      </c>
      <c r="H6" s="6" t="s">
        <v>254</v>
      </c>
      <c r="I6" s="6" t="s">
        <v>161</v>
      </c>
      <c r="J6" t="s">
        <v>187</v>
      </c>
      <c r="K6" t="s">
        <v>35</v>
      </c>
    </row>
    <row r="7" spans="1:11" x14ac:dyDescent="0.2">
      <c r="A7" s="5">
        <v>3</v>
      </c>
      <c r="B7" s="207" t="s">
        <v>169</v>
      </c>
      <c r="C7" s="214"/>
      <c r="D7" s="230"/>
      <c r="E7" s="231"/>
      <c r="F7" s="231"/>
      <c r="G7" s="142" t="s">
        <v>32</v>
      </c>
      <c r="H7" s="204" t="s">
        <v>284</v>
      </c>
      <c r="I7" s="6" t="s">
        <v>161</v>
      </c>
      <c r="J7" t="s">
        <v>188</v>
      </c>
      <c r="K7" t="s">
        <v>36</v>
      </c>
    </row>
    <row r="8" spans="1:11" x14ac:dyDescent="0.2">
      <c r="B8" s="202"/>
      <c r="C8" s="233" t="e">
        <f>LOOKUP(C7,H3:H33,I3:I33)</f>
        <v>#N/A</v>
      </c>
      <c r="D8" s="230"/>
      <c r="E8" s="231"/>
      <c r="F8" s="231"/>
      <c r="G8" s="24" t="s">
        <v>68</v>
      </c>
      <c r="H8" s="6" t="s">
        <v>281</v>
      </c>
      <c r="I8" s="6" t="s">
        <v>282</v>
      </c>
      <c r="J8" t="s">
        <v>17</v>
      </c>
      <c r="K8" t="s">
        <v>37</v>
      </c>
    </row>
    <row r="9" spans="1:11" ht="13.5" customHeight="1" x14ac:dyDescent="0.2">
      <c r="A9" s="125">
        <v>4</v>
      </c>
      <c r="B9" s="124" t="s">
        <v>126</v>
      </c>
      <c r="C9" s="25"/>
      <c r="D9" s="232"/>
      <c r="E9" s="231"/>
      <c r="F9" s="231"/>
      <c r="G9" s="24" t="s">
        <v>3</v>
      </c>
      <c r="H9" s="6" t="s">
        <v>262</v>
      </c>
      <c r="I9" s="6" t="s">
        <v>257</v>
      </c>
    </row>
    <row r="10" spans="1:11" ht="12.75" customHeight="1" x14ac:dyDescent="0.2">
      <c r="A10" s="5">
        <v>5</v>
      </c>
      <c r="B10" s="23" t="s">
        <v>127</v>
      </c>
      <c r="C10" s="126" t="s">
        <v>68</v>
      </c>
      <c r="D10" s="26"/>
      <c r="G10" s="24" t="s">
        <v>3</v>
      </c>
      <c r="H10" s="6" t="s">
        <v>263</v>
      </c>
      <c r="I10" s="6" t="s">
        <v>161</v>
      </c>
    </row>
    <row r="11" spans="1:11" x14ac:dyDescent="0.2">
      <c r="A11" s="5">
        <v>6</v>
      </c>
      <c r="B11" s="277" t="s">
        <v>128</v>
      </c>
      <c r="C11" s="278"/>
      <c r="D11" s="277"/>
      <c r="E11" s="278"/>
      <c r="F11" s="226"/>
      <c r="G11" s="24"/>
      <c r="H11" s="6" t="s">
        <v>264</v>
      </c>
      <c r="I11" s="6" t="s">
        <v>161</v>
      </c>
    </row>
    <row r="12" spans="1:11" ht="12.75" customHeight="1" x14ac:dyDescent="0.2">
      <c r="A12" s="15" t="s">
        <v>57</v>
      </c>
      <c r="B12" s="18" t="s">
        <v>56</v>
      </c>
      <c r="C12" s="27" t="s">
        <v>68</v>
      </c>
      <c r="D12" s="28"/>
      <c r="G12" s="24" t="s">
        <v>3</v>
      </c>
      <c r="H12" s="6" t="s">
        <v>265</v>
      </c>
      <c r="I12" s="6" t="s">
        <v>162</v>
      </c>
    </row>
    <row r="13" spans="1:11" ht="12.75" customHeight="1" x14ac:dyDescent="0.2">
      <c r="A13" s="15" t="s">
        <v>58</v>
      </c>
      <c r="B13" s="18" t="s">
        <v>38</v>
      </c>
      <c r="C13" s="29" t="s">
        <v>68</v>
      </c>
      <c r="D13" s="28"/>
      <c r="G13" s="24" t="s">
        <v>3</v>
      </c>
      <c r="H13" s="6" t="s">
        <v>193</v>
      </c>
      <c r="I13" s="6" t="s">
        <v>245</v>
      </c>
    </row>
    <row r="14" spans="1:11" ht="12.75" customHeight="1" x14ac:dyDescent="0.2">
      <c r="A14" s="15" t="s">
        <v>59</v>
      </c>
      <c r="B14" s="18" t="s">
        <v>51</v>
      </c>
      <c r="C14" s="29" t="s">
        <v>68</v>
      </c>
      <c r="D14" s="28"/>
      <c r="G14" s="24" t="s">
        <v>3</v>
      </c>
      <c r="H14" s="6" t="s">
        <v>307</v>
      </c>
      <c r="I14" s="6" t="s">
        <v>259</v>
      </c>
    </row>
    <row r="15" spans="1:11" ht="12.75" customHeight="1" x14ac:dyDescent="0.2">
      <c r="A15" s="15" t="s">
        <v>60</v>
      </c>
      <c r="B15" s="18" t="s">
        <v>55</v>
      </c>
      <c r="C15" s="29" t="s">
        <v>68</v>
      </c>
      <c r="D15" s="28"/>
      <c r="G15" s="24" t="s">
        <v>3</v>
      </c>
      <c r="H15" s="6" t="s">
        <v>277</v>
      </c>
      <c r="I15" s="6" t="s">
        <v>259</v>
      </c>
    </row>
    <row r="16" spans="1:11" ht="12.75" customHeight="1" x14ac:dyDescent="0.2">
      <c r="A16" s="15" t="s">
        <v>61</v>
      </c>
      <c r="B16" s="18" t="s">
        <v>82</v>
      </c>
      <c r="C16" s="29" t="s">
        <v>68</v>
      </c>
      <c r="D16" s="28"/>
      <c r="G16" s="24" t="s">
        <v>3</v>
      </c>
      <c r="H16" s="6" t="s">
        <v>292</v>
      </c>
      <c r="I16" s="6" t="s">
        <v>259</v>
      </c>
    </row>
    <row r="17" spans="1:10" ht="12.75" customHeight="1" x14ac:dyDescent="0.2">
      <c r="A17" s="15" t="s">
        <v>62</v>
      </c>
      <c r="B17" s="18" t="s">
        <v>52</v>
      </c>
      <c r="C17" s="29" t="s">
        <v>68</v>
      </c>
      <c r="D17" s="28"/>
      <c r="G17" s="24" t="s">
        <v>3</v>
      </c>
      <c r="H17" s="6" t="s">
        <v>291</v>
      </c>
      <c r="I17" s="6" t="s">
        <v>259</v>
      </c>
    </row>
    <row r="18" spans="1:10" ht="12.75" customHeight="1" x14ac:dyDescent="0.2">
      <c r="A18" s="15" t="s">
        <v>63</v>
      </c>
      <c r="B18" s="18" t="s">
        <v>53</v>
      </c>
      <c r="C18" s="29" t="s">
        <v>68</v>
      </c>
      <c r="D18" s="28"/>
      <c r="G18" s="24" t="s">
        <v>3</v>
      </c>
      <c r="H18" s="6" t="s">
        <v>278</v>
      </c>
      <c r="I18" s="6" t="s">
        <v>259</v>
      </c>
    </row>
    <row r="19" spans="1:10" ht="12.75" customHeight="1" x14ac:dyDescent="0.2">
      <c r="A19" s="15" t="s">
        <v>64</v>
      </c>
      <c r="B19" s="18" t="s">
        <v>39</v>
      </c>
      <c r="C19" s="29" t="s">
        <v>68</v>
      </c>
      <c r="D19" s="28"/>
      <c r="G19" s="24" t="s">
        <v>3</v>
      </c>
      <c r="H19" s="6" t="s">
        <v>279</v>
      </c>
      <c r="I19" s="6" t="s">
        <v>258</v>
      </c>
    </row>
    <row r="20" spans="1:10" ht="12.75" customHeight="1" x14ac:dyDescent="0.2">
      <c r="A20" s="15" t="s">
        <v>65</v>
      </c>
      <c r="B20" s="18" t="s">
        <v>83</v>
      </c>
      <c r="C20" s="29" t="s">
        <v>68</v>
      </c>
      <c r="D20" s="28"/>
      <c r="G20" s="24" t="s">
        <v>3</v>
      </c>
      <c r="H20" s="6" t="s">
        <v>266</v>
      </c>
      <c r="I20" s="6" t="s">
        <v>160</v>
      </c>
    </row>
    <row r="21" spans="1:10" ht="12.75" customHeight="1" x14ac:dyDescent="0.2">
      <c r="A21" s="15" t="s">
        <v>66</v>
      </c>
      <c r="B21" s="18" t="s">
        <v>54</v>
      </c>
      <c r="C21" s="29" t="s">
        <v>68</v>
      </c>
      <c r="D21" s="28"/>
      <c r="G21" s="24" t="s">
        <v>3</v>
      </c>
      <c r="H21" s="6" t="s">
        <v>195</v>
      </c>
      <c r="I21" s="6" t="s">
        <v>245</v>
      </c>
    </row>
    <row r="22" spans="1:10" ht="12.75" customHeight="1" x14ac:dyDescent="0.2">
      <c r="A22" s="15" t="s">
        <v>67</v>
      </c>
      <c r="B22" s="18" t="s">
        <v>84</v>
      </c>
      <c r="C22" s="29" t="s">
        <v>68</v>
      </c>
      <c r="D22" s="28"/>
      <c r="G22" s="24" t="s">
        <v>3</v>
      </c>
      <c r="H22" s="6" t="s">
        <v>261</v>
      </c>
      <c r="I22" s="6" t="s">
        <v>161</v>
      </c>
      <c r="J22" t="s">
        <v>68</v>
      </c>
    </row>
    <row r="23" spans="1:10" x14ac:dyDescent="0.2">
      <c r="A23" s="15"/>
      <c r="B23" s="18"/>
      <c r="C23" s="28"/>
      <c r="D23" s="28"/>
      <c r="G23" s="24"/>
      <c r="H23" s="6" t="s">
        <v>267</v>
      </c>
      <c r="I23" s="6" t="s">
        <v>161</v>
      </c>
    </row>
    <row r="24" spans="1:10" x14ac:dyDescent="0.2">
      <c r="A24" s="15"/>
      <c r="B24" s="18"/>
      <c r="C24" s="28"/>
      <c r="D24" s="28"/>
      <c r="G24" s="24"/>
      <c r="H24" s="6" t="s">
        <v>268</v>
      </c>
      <c r="I24" s="6" t="s">
        <v>161</v>
      </c>
    </row>
    <row r="25" spans="1:10" x14ac:dyDescent="0.2">
      <c r="A25" s="5">
        <v>7</v>
      </c>
      <c r="B25" s="276" t="s">
        <v>88</v>
      </c>
      <c r="C25" s="276"/>
      <c r="D25" s="12"/>
      <c r="E25" s="12"/>
      <c r="F25" s="12"/>
      <c r="G25" s="24"/>
      <c r="H25" s="6" t="s">
        <v>269</v>
      </c>
      <c r="I25" s="6" t="s">
        <v>161</v>
      </c>
    </row>
    <row r="26" spans="1:10" x14ac:dyDescent="0.2">
      <c r="A26" s="15" t="s">
        <v>57</v>
      </c>
      <c r="B26" s="71" t="s">
        <v>129</v>
      </c>
      <c r="C26" s="30">
        <v>0</v>
      </c>
      <c r="D26" s="127"/>
      <c r="E26" s="128"/>
      <c r="G26" s="24" t="s">
        <v>3</v>
      </c>
      <c r="H26" s="6" t="s">
        <v>270</v>
      </c>
      <c r="I26" s="6" t="s">
        <v>161</v>
      </c>
    </row>
    <row r="27" spans="1:10" x14ac:dyDescent="0.2">
      <c r="A27" s="15" t="s">
        <v>58</v>
      </c>
      <c r="B27" s="71" t="s">
        <v>130</v>
      </c>
      <c r="C27" s="31" t="e">
        <f>C26/C10</f>
        <v>#VALUE!</v>
      </c>
      <c r="D27" s="32"/>
      <c r="E27" s="129"/>
      <c r="G27" s="24" t="s">
        <v>40</v>
      </c>
      <c r="H27" t="s">
        <v>194</v>
      </c>
      <c r="I27" s="6" t="s">
        <v>260</v>
      </c>
    </row>
    <row r="28" spans="1:10" x14ac:dyDescent="0.2">
      <c r="A28" s="5">
        <v>8</v>
      </c>
      <c r="B28" s="23" t="s">
        <v>41</v>
      </c>
      <c r="C28" s="33" t="s">
        <v>68</v>
      </c>
      <c r="D28" s="34"/>
      <c r="G28" s="24" t="s">
        <v>3</v>
      </c>
      <c r="H28" t="s">
        <v>196</v>
      </c>
      <c r="I28" s="6" t="s">
        <v>260</v>
      </c>
    </row>
    <row r="29" spans="1:10" x14ac:dyDescent="0.2">
      <c r="A29" s="5">
        <v>9</v>
      </c>
      <c r="B29" s="23" t="s">
        <v>42</v>
      </c>
      <c r="C29" s="215" t="s">
        <v>68</v>
      </c>
      <c r="D29" s="25"/>
      <c r="E29" s="25"/>
      <c r="F29" s="25"/>
      <c r="G29" s="24" t="s">
        <v>3</v>
      </c>
      <c r="H29" s="6" t="s">
        <v>271</v>
      </c>
      <c r="I29" s="6" t="s">
        <v>161</v>
      </c>
    </row>
    <row r="30" spans="1:10" ht="13.5" thickBot="1" x14ac:dyDescent="0.25">
      <c r="A30" s="5">
        <v>10</v>
      </c>
      <c r="B30" s="23" t="s">
        <v>43</v>
      </c>
      <c r="C30" s="216" t="s">
        <v>68</v>
      </c>
      <c r="D30" s="217"/>
      <c r="E30" s="217"/>
      <c r="F30" s="217"/>
      <c r="G30" s="24" t="s">
        <v>3</v>
      </c>
      <c r="H30" s="6" t="s">
        <v>190</v>
      </c>
      <c r="I30" s="6" t="s">
        <v>245</v>
      </c>
    </row>
    <row r="31" spans="1:10" ht="13.5" thickTop="1" x14ac:dyDescent="0.2">
      <c r="A31" s="16" t="s">
        <v>22</v>
      </c>
      <c r="B31" s="17" t="s">
        <v>125</v>
      </c>
      <c r="C31" s="20"/>
      <c r="D31" s="20"/>
      <c r="E31" s="224"/>
      <c r="F31" s="225"/>
      <c r="G31" s="24"/>
      <c r="H31" s="6" t="s">
        <v>272</v>
      </c>
      <c r="I31" s="6" t="s">
        <v>161</v>
      </c>
    </row>
    <row r="32" spans="1:10" x14ac:dyDescent="0.2">
      <c r="A32" s="5">
        <v>1</v>
      </c>
      <c r="B32" s="23" t="s">
        <v>199</v>
      </c>
      <c r="C32" s="130"/>
      <c r="E32" s="209" t="e">
        <f>C32/$C$39</f>
        <v>#DIV/0!</v>
      </c>
      <c r="F32" s="227" t="e">
        <f>E32*$C$9</f>
        <v>#DIV/0!</v>
      </c>
      <c r="G32" s="24" t="s">
        <v>44</v>
      </c>
      <c r="H32" s="6" t="s">
        <v>273</v>
      </c>
      <c r="I32" s="6" t="s">
        <v>160</v>
      </c>
    </row>
    <row r="33" spans="1:9" x14ac:dyDescent="0.2">
      <c r="A33" s="5">
        <v>2</v>
      </c>
      <c r="B33" s="23" t="s">
        <v>151</v>
      </c>
      <c r="C33" s="130"/>
      <c r="E33" s="209" t="e">
        <f>C33/$C$39</f>
        <v>#DIV/0!</v>
      </c>
      <c r="F33" s="227" t="e">
        <f t="shared" ref="F33:F39" si="0">E33*$C$9</f>
        <v>#DIV/0!</v>
      </c>
      <c r="G33" s="24" t="s">
        <v>44</v>
      </c>
      <c r="H33" t="s">
        <v>181</v>
      </c>
      <c r="I33" s="6" t="s">
        <v>161</v>
      </c>
    </row>
    <row r="34" spans="1:9" x14ac:dyDescent="0.2">
      <c r="A34" s="5">
        <v>3</v>
      </c>
      <c r="B34" s="23" t="s">
        <v>152</v>
      </c>
      <c r="C34" s="133"/>
      <c r="E34" s="209" t="e">
        <f>C34/$C$39</f>
        <v>#DIV/0!</v>
      </c>
      <c r="F34" s="227" t="e">
        <f t="shared" si="0"/>
        <v>#DIV/0!</v>
      </c>
      <c r="G34" s="24" t="s">
        <v>44</v>
      </c>
    </row>
    <row r="35" spans="1:9" x14ac:dyDescent="0.2">
      <c r="A35" s="5">
        <v>4</v>
      </c>
      <c r="B35" s="42" t="s">
        <v>85</v>
      </c>
      <c r="C35" s="132">
        <f>SUM(C32:C34)</f>
        <v>0</v>
      </c>
      <c r="E35" s="209"/>
      <c r="F35" s="227"/>
      <c r="G35" s="24" t="s">
        <v>40</v>
      </c>
    </row>
    <row r="36" spans="1:9" x14ac:dyDescent="0.2">
      <c r="A36" s="5">
        <v>5</v>
      </c>
      <c r="B36" s="23" t="s">
        <v>156</v>
      </c>
      <c r="C36" s="130"/>
      <c r="E36" s="209" t="e">
        <f>C36/$C$39</f>
        <v>#DIV/0!</v>
      </c>
      <c r="F36" s="227" t="e">
        <f t="shared" si="0"/>
        <v>#DIV/0!</v>
      </c>
      <c r="G36" s="24" t="s">
        <v>96</v>
      </c>
    </row>
    <row r="37" spans="1:9" x14ac:dyDescent="0.2">
      <c r="A37" s="5">
        <v>6</v>
      </c>
      <c r="B37" s="23" t="s">
        <v>163</v>
      </c>
      <c r="C37" s="133"/>
      <c r="E37" s="209" t="e">
        <f>C37/$C$39</f>
        <v>#DIV/0!</v>
      </c>
      <c r="F37" s="227" t="e">
        <f t="shared" si="0"/>
        <v>#DIV/0!</v>
      </c>
      <c r="G37" s="24" t="s">
        <v>95</v>
      </c>
    </row>
    <row r="38" spans="1:9" x14ac:dyDescent="0.2">
      <c r="A38" s="5">
        <v>7</v>
      </c>
      <c r="B38" s="23" t="s">
        <v>69</v>
      </c>
      <c r="C38" s="134">
        <v>0</v>
      </c>
      <c r="E38" s="209" t="e">
        <f>C38/$C$39</f>
        <v>#DIV/0!</v>
      </c>
      <c r="F38" s="227" t="e">
        <f t="shared" si="0"/>
        <v>#DIV/0!</v>
      </c>
      <c r="G38" s="24" t="s">
        <v>95</v>
      </c>
    </row>
    <row r="39" spans="1:9" x14ac:dyDescent="0.2">
      <c r="A39" s="4">
        <v>8</v>
      </c>
      <c r="B39" s="37" t="s">
        <v>45</v>
      </c>
      <c r="C39" s="135">
        <f>C35+C36+C37+C38</f>
        <v>0</v>
      </c>
      <c r="D39" s="135"/>
      <c r="E39" s="210" t="e">
        <f>SUM(E32:E38)</f>
        <v>#DIV/0!</v>
      </c>
      <c r="F39" s="245" t="e">
        <f t="shared" si="0"/>
        <v>#DIV/0!</v>
      </c>
      <c r="G39" s="24" t="s">
        <v>40</v>
      </c>
    </row>
    <row r="40" spans="1:9" ht="15.75" thickBot="1" x14ac:dyDescent="0.3">
      <c r="A40" s="5">
        <v>9</v>
      </c>
      <c r="B40" s="39" t="s">
        <v>153</v>
      </c>
      <c r="C40" s="38" t="e">
        <f>C32/C9</f>
        <v>#DIV/0!</v>
      </c>
      <c r="E40" s="272" t="s">
        <v>283</v>
      </c>
      <c r="F40" s="273"/>
      <c r="G40" s="24" t="s">
        <v>40</v>
      </c>
      <c r="I40" s="143">
        <f>IF(C6=J4, 15, 0)</f>
        <v>0</v>
      </c>
    </row>
    <row r="41" spans="1:9" ht="13.5" thickTop="1" x14ac:dyDescent="0.2">
      <c r="A41" s="5">
        <v>10</v>
      </c>
      <c r="B41" s="39" t="s">
        <v>46</v>
      </c>
      <c r="C41" s="38" t="e">
        <f>C39/C9</f>
        <v>#DIV/0!</v>
      </c>
      <c r="D41" s="36"/>
      <c r="F41" s="144"/>
      <c r="G41" s="24" t="s">
        <v>40</v>
      </c>
      <c r="I41" s="143">
        <f>IF(C6=J5, 40, 0)</f>
        <v>0</v>
      </c>
    </row>
    <row r="42" spans="1:9" x14ac:dyDescent="0.2">
      <c r="A42" s="16" t="s">
        <v>24</v>
      </c>
      <c r="B42" s="17" t="s">
        <v>87</v>
      </c>
      <c r="C42" s="35"/>
      <c r="D42" s="20"/>
      <c r="E42" s="20"/>
      <c r="F42" s="20"/>
      <c r="G42" s="24"/>
      <c r="I42" s="143">
        <f>IF(C6=J6, 40, 0)</f>
        <v>0</v>
      </c>
    </row>
    <row r="43" spans="1:9" x14ac:dyDescent="0.2">
      <c r="A43" s="5">
        <v>1</v>
      </c>
      <c r="B43" s="39" t="s">
        <v>154</v>
      </c>
      <c r="C43" s="139" t="e">
        <f>(C32/C35)</f>
        <v>#DIV/0!</v>
      </c>
      <c r="D43" s="36"/>
      <c r="G43" s="24"/>
      <c r="I43" s="143">
        <f>IF(C6=J7, 15, 0)</f>
        <v>0</v>
      </c>
    </row>
    <row r="44" spans="1:9" x14ac:dyDescent="0.2">
      <c r="A44" s="5">
        <v>2</v>
      </c>
      <c r="B44" s="39" t="str">
        <f>CONCATENATE(I47,I46)</f>
        <v>Provider Match must be &gt; %0</v>
      </c>
      <c r="C44" s="139" t="e">
        <f>(C33+C34)/C35</f>
        <v>#DIV/0!</v>
      </c>
      <c r="D44" s="219" t="s">
        <v>285</v>
      </c>
      <c r="G44" s="24"/>
      <c r="I44" s="143">
        <f>IF(C6=J8, 25, 0)</f>
        <v>0</v>
      </c>
    </row>
    <row r="45" spans="1:9" x14ac:dyDescent="0.2">
      <c r="A45" s="5">
        <v>3</v>
      </c>
      <c r="B45" s="39" t="s">
        <v>155</v>
      </c>
      <c r="C45" s="139" t="e">
        <f>C43+C44</f>
        <v>#DIV/0!</v>
      </c>
      <c r="D45" s="36"/>
      <c r="G45" s="24"/>
      <c r="I45" s="143">
        <f>IF(C7=H30, -25, 0)</f>
        <v>0</v>
      </c>
    </row>
    <row r="46" spans="1:9" x14ac:dyDescent="0.2">
      <c r="A46" s="16" t="s">
        <v>86</v>
      </c>
      <c r="B46" s="280" t="s">
        <v>90</v>
      </c>
      <c r="C46" s="278"/>
      <c r="D46" s="20"/>
      <c r="E46" s="20"/>
      <c r="F46" s="20"/>
      <c r="G46" s="24" t="s">
        <v>68</v>
      </c>
      <c r="I46" s="32">
        <f>SUM(I40:I45)</f>
        <v>0</v>
      </c>
    </row>
    <row r="47" spans="1:9" ht="13.5" thickBot="1" x14ac:dyDescent="0.25">
      <c r="B47" s="279" t="s">
        <v>89</v>
      </c>
      <c r="C47" s="278"/>
      <c r="D47" s="274" t="s">
        <v>47</v>
      </c>
      <c r="E47" s="275"/>
      <c r="F47" s="44"/>
      <c r="G47" s="114" t="s">
        <v>68</v>
      </c>
      <c r="I47" t="s">
        <v>198</v>
      </c>
    </row>
    <row r="48" spans="1:9" ht="26.25" thickBot="1" x14ac:dyDescent="0.25">
      <c r="B48" s="114"/>
      <c r="C48" s="115" t="s">
        <v>48</v>
      </c>
      <c r="D48" s="239" t="s">
        <v>289</v>
      </c>
      <c r="E48" s="116" t="s">
        <v>49</v>
      </c>
      <c r="F48" s="114"/>
      <c r="G48" s="114"/>
    </row>
    <row r="49" spans="1:7" x14ac:dyDescent="0.2">
      <c r="A49" s="5">
        <v>1</v>
      </c>
      <c r="B49" s="23" t="s">
        <v>75</v>
      </c>
      <c r="C49" s="131">
        <f>'COST 1'!$D$15</f>
        <v>0</v>
      </c>
      <c r="D49" s="117" t="e">
        <f>C49/C9</f>
        <v>#DIV/0!</v>
      </c>
      <c r="E49" s="40" t="e">
        <f>C49/C56</f>
        <v>#DIV/0!</v>
      </c>
      <c r="F49" s="40"/>
      <c r="G49" s="3" t="s">
        <v>40</v>
      </c>
    </row>
    <row r="50" spans="1:7" x14ac:dyDescent="0.2">
      <c r="A50" s="5">
        <v>2</v>
      </c>
      <c r="B50" s="23" t="s">
        <v>76</v>
      </c>
      <c r="C50" s="38">
        <f>'COST 1'!$D$24</f>
        <v>0</v>
      </c>
      <c r="D50" s="117" t="e">
        <f>C50/C9</f>
        <v>#DIV/0!</v>
      </c>
      <c r="E50" s="40" t="e">
        <f>C50/C56</f>
        <v>#DIV/0!</v>
      </c>
      <c r="F50" s="40"/>
      <c r="G50" s="3" t="s">
        <v>40</v>
      </c>
    </row>
    <row r="51" spans="1:7" x14ac:dyDescent="0.2">
      <c r="A51" s="5">
        <v>3</v>
      </c>
      <c r="B51" s="23" t="s">
        <v>91</v>
      </c>
      <c r="C51" s="38">
        <f>'COST 1'!$D$32</f>
        <v>0</v>
      </c>
      <c r="D51" s="117" t="e">
        <f>C51/C9</f>
        <v>#DIV/0!</v>
      </c>
      <c r="E51" s="40" t="e">
        <f>C51/C56</f>
        <v>#DIV/0!</v>
      </c>
      <c r="F51" s="40"/>
      <c r="G51" s="3" t="s">
        <v>40</v>
      </c>
    </row>
    <row r="52" spans="1:7" x14ac:dyDescent="0.2">
      <c r="A52" s="5">
        <v>4</v>
      </c>
      <c r="B52" s="23" t="s">
        <v>92</v>
      </c>
      <c r="C52" s="38">
        <f>'COST 1'!$D$37</f>
        <v>0</v>
      </c>
      <c r="D52" s="117" t="e">
        <f>C52/C9</f>
        <v>#DIV/0!</v>
      </c>
      <c r="E52" s="40" t="e">
        <f>C52/C56</f>
        <v>#DIV/0!</v>
      </c>
      <c r="F52" s="40"/>
      <c r="G52" s="3" t="s">
        <v>40</v>
      </c>
    </row>
    <row r="53" spans="1:7" x14ac:dyDescent="0.2">
      <c r="A53" s="5">
        <v>5</v>
      </c>
      <c r="B53" s="23" t="s">
        <v>29</v>
      </c>
      <c r="C53" s="38">
        <f>'COST 1'!$D$44</f>
        <v>0</v>
      </c>
      <c r="D53" s="118" t="e">
        <f>C53/C9</f>
        <v>#DIV/0!</v>
      </c>
      <c r="E53" s="41" t="e">
        <f>C53/C56</f>
        <v>#DIV/0!</v>
      </c>
      <c r="F53" s="40"/>
      <c r="G53" s="3" t="s">
        <v>40</v>
      </c>
    </row>
    <row r="54" spans="1:7" x14ac:dyDescent="0.2">
      <c r="A54" s="5">
        <v>6</v>
      </c>
      <c r="B54" s="119" t="s">
        <v>50</v>
      </c>
      <c r="C54" s="136">
        <f>C49+C50+C51+C52+C53</f>
        <v>0</v>
      </c>
      <c r="D54" s="120" t="e">
        <f>D49+D50+D51+D52+D53</f>
        <v>#DIV/0!</v>
      </c>
      <c r="E54" s="68" t="e">
        <f>SUM(E49:E53)</f>
        <v>#DIV/0!</v>
      </c>
      <c r="F54" s="222"/>
      <c r="G54" s="3" t="s">
        <v>40</v>
      </c>
    </row>
    <row r="55" spans="1:7" x14ac:dyDescent="0.2">
      <c r="A55" s="5">
        <v>7</v>
      </c>
      <c r="B55" s="121" t="s">
        <v>93</v>
      </c>
      <c r="C55" s="137">
        <f>'COST 1'!$D$62</f>
        <v>0</v>
      </c>
      <c r="D55" s="122" t="e">
        <f>C55/C9</f>
        <v>#DIV/0!</v>
      </c>
      <c r="E55" s="69" t="e">
        <f>C55/C56</f>
        <v>#DIV/0!</v>
      </c>
      <c r="F55" s="223"/>
      <c r="G55" s="3" t="s">
        <v>40</v>
      </c>
    </row>
    <row r="56" spans="1:7" ht="13.5" thickBot="1" x14ac:dyDescent="0.25">
      <c r="A56" s="4">
        <v>8</v>
      </c>
      <c r="B56" s="37" t="s">
        <v>45</v>
      </c>
      <c r="C56" s="138">
        <f>C54+C55</f>
        <v>0</v>
      </c>
      <c r="D56" s="123" t="e">
        <f>D54+D55</f>
        <v>#DIV/0!</v>
      </c>
      <c r="E56" s="70" t="e">
        <f>E49+E50+E51+E52+E53+E55</f>
        <v>#DIV/0!</v>
      </c>
      <c r="F56" s="70"/>
      <c r="G56" s="3" t="s">
        <v>40</v>
      </c>
    </row>
    <row r="57" spans="1:7" ht="35.25" customHeight="1" thickBot="1" x14ac:dyDescent="0.25">
      <c r="C57" s="43" t="str">
        <f>IF(C39=C56,"Sections B &amp; D Balance","Line B8 does NOT match Line D8")</f>
        <v>Sections B &amp; D Balance</v>
      </c>
      <c r="D57" s="44"/>
    </row>
    <row r="58" spans="1:7" x14ac:dyDescent="0.2">
      <c r="C58" s="25"/>
    </row>
  </sheetData>
  <sheetProtection algorithmName="SHA-512" hashValue="9+gzS5jponFf4idsyUvZKVElayWaarC6mhdjmlOfOESe+3s3Nby4TtlckdHwVxaKrraoX34wMgq9jXMNb51gzQ==" saltValue="2VUuknMe56a+hPJpzoLfgQ==" spinCount="100000" sheet="1" selectLockedCells="1"/>
  <dataConsolidate/>
  <mergeCells count="9">
    <mergeCell ref="A1:F1"/>
    <mergeCell ref="A2:F2"/>
    <mergeCell ref="E40:F40"/>
    <mergeCell ref="D47:E47"/>
    <mergeCell ref="B25:C25"/>
    <mergeCell ref="B11:C11"/>
    <mergeCell ref="B47:C47"/>
    <mergeCell ref="B46:C46"/>
    <mergeCell ref="D11:E11"/>
  </mergeCells>
  <phoneticPr fontId="6" type="noConversion"/>
  <dataValidations count="4">
    <dataValidation allowBlank="1" showInputMessage="1" showErrorMessage="1" promptTitle="service names" sqref="H24 H10:I10 I11:I12 I4:I8 H33:I33 H20:I21" xr:uid="{00000000-0002-0000-0100-000000000000}"/>
    <dataValidation type="list" allowBlank="1" showInputMessage="1" showErrorMessage="1" sqref="C5" xr:uid="{00000000-0002-0000-0100-000001000000}">
      <formula1>$K$3:$K$8</formula1>
    </dataValidation>
    <dataValidation type="list" allowBlank="1" showInputMessage="1" showErrorMessage="1" sqref="C6" xr:uid="{00000000-0002-0000-0100-000002000000}">
      <formula1>$J$3:$J$8</formula1>
    </dataValidation>
    <dataValidation type="list" allowBlank="1" showInputMessage="1" showErrorMessage="1" promptTitle="Drop Down Service &amp; Code List" sqref="C7" xr:uid="{00000000-0002-0000-0100-000003000000}">
      <formula1>$H$3:$H$33</formula1>
    </dataValidation>
  </dataValidations>
  <printOptions horizontalCentered="1" verticalCentered="1"/>
  <pageMargins left="0.25" right="0.24" top="0.25" bottom="0.2" header="0.22" footer="0.24"/>
  <pageSetup orientation="portrait" r:id="rId1"/>
  <headerFooter alignWithMargins="0"/>
  <ignoredErrors>
    <ignoredError sqref="C40:C41 C43:C45 C27 E39:F39" evalError="1"/>
  </ignoredError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48"/>
  <sheetViews>
    <sheetView workbookViewId="0">
      <selection activeCell="I37" sqref="I37"/>
    </sheetView>
  </sheetViews>
  <sheetFormatPr defaultColWidth="9.28515625" defaultRowHeight="12.75" x14ac:dyDescent="0.2"/>
  <cols>
    <col min="1" max="1" width="21.28515625" style="144" customWidth="1"/>
    <col min="2" max="2" width="21.7109375" style="144" customWidth="1"/>
    <col min="3" max="3" width="4.42578125" style="144" customWidth="1"/>
    <col min="4" max="4" width="4.28515625" style="144" customWidth="1"/>
    <col min="5" max="5" width="24.7109375" style="144" customWidth="1"/>
    <col min="6" max="6" width="17.7109375" style="144" customWidth="1"/>
    <col min="7" max="7" width="4.42578125" style="144" customWidth="1"/>
    <col min="8" max="8" width="4.42578125" style="144" bestFit="1" customWidth="1"/>
    <col min="9" max="9" width="4.7109375" style="144" customWidth="1"/>
    <col min="10" max="10" width="10.7109375" style="144" hidden="1" customWidth="1"/>
    <col min="11" max="11" width="8.7109375" style="144" hidden="1" customWidth="1"/>
    <col min="12" max="12" width="3" style="144" hidden="1" customWidth="1"/>
    <col min="13" max="13" width="7" style="144" hidden="1" customWidth="1"/>
    <col min="14" max="14" width="10.7109375" style="144" hidden="1" customWidth="1"/>
    <col min="15" max="15" width="7" style="144" hidden="1" customWidth="1"/>
    <col min="16" max="16" width="2" style="144" hidden="1" customWidth="1"/>
    <col min="17" max="17" width="7" style="144" hidden="1" customWidth="1"/>
    <col min="18" max="18" width="2" style="144" hidden="1" customWidth="1"/>
    <col min="19" max="19" width="7" style="144" hidden="1" customWidth="1"/>
    <col min="20" max="20" width="2" style="144" hidden="1" customWidth="1"/>
    <col min="21" max="23" width="9.28515625" style="144" customWidth="1"/>
    <col min="24" max="16384" width="9.28515625" style="144"/>
  </cols>
  <sheetData>
    <row r="1" spans="1:16" ht="15.75" customHeight="1" x14ac:dyDescent="0.25">
      <c r="A1" s="267" t="s">
        <v>124</v>
      </c>
      <c r="B1" s="267"/>
      <c r="C1" s="267"/>
      <c r="D1" s="267"/>
      <c r="E1" s="267"/>
      <c r="F1" s="267"/>
      <c r="G1" s="267"/>
    </row>
    <row r="2" spans="1:16" ht="15.75" customHeight="1" x14ac:dyDescent="0.25">
      <c r="A2" s="267" t="s">
        <v>312</v>
      </c>
      <c r="B2" s="267"/>
      <c r="C2" s="267"/>
      <c r="D2" s="267"/>
      <c r="E2" s="267"/>
      <c r="F2" s="267"/>
      <c r="G2" s="267"/>
    </row>
    <row r="3" spans="1:16" x14ac:dyDescent="0.2">
      <c r="A3" s="145" t="s">
        <v>297</v>
      </c>
      <c r="B3" s="315"/>
      <c r="C3" s="315"/>
      <c r="D3" s="315"/>
      <c r="E3" s="315"/>
      <c r="F3" s="315"/>
      <c r="G3" s="315"/>
    </row>
    <row r="4" spans="1:16" x14ac:dyDescent="0.2">
      <c r="A4" s="145" t="s">
        <v>250</v>
      </c>
      <c r="B4" s="314"/>
      <c r="C4" s="314"/>
      <c r="D4" s="314"/>
      <c r="E4" s="314"/>
      <c r="F4" s="314"/>
      <c r="G4" s="314"/>
    </row>
    <row r="5" spans="1:16" x14ac:dyDescent="0.2">
      <c r="A5" s="145" t="s">
        <v>251</v>
      </c>
      <c r="B5" s="314"/>
      <c r="C5" s="314"/>
      <c r="D5" s="314"/>
      <c r="E5" s="314"/>
      <c r="F5" s="314"/>
      <c r="G5" s="314"/>
    </row>
    <row r="6" spans="1:16" x14ac:dyDescent="0.2">
      <c r="A6" s="145" t="s">
        <v>248</v>
      </c>
      <c r="B6" s="314"/>
      <c r="C6" s="314"/>
      <c r="D6" s="314"/>
      <c r="E6" s="145" t="s">
        <v>249</v>
      </c>
      <c r="F6" s="314"/>
      <c r="G6" s="314"/>
    </row>
    <row r="7" spans="1:16" x14ac:dyDescent="0.2">
      <c r="A7" s="145" t="s">
        <v>204</v>
      </c>
      <c r="B7" s="316"/>
      <c r="C7" s="316"/>
      <c r="D7" s="316"/>
      <c r="E7" s="316"/>
      <c r="F7" s="316"/>
      <c r="G7" s="316"/>
    </row>
    <row r="8" spans="1:16" ht="13.5" thickBot="1" x14ac:dyDescent="0.25">
      <c r="A8" s="145" t="s">
        <v>313</v>
      </c>
      <c r="B8" s="314"/>
      <c r="C8" s="314"/>
      <c r="D8" s="314"/>
      <c r="E8" s="317"/>
      <c r="F8" s="317"/>
      <c r="G8" s="317"/>
    </row>
    <row r="9" spans="1:16" ht="12.75" customHeight="1" thickTop="1" x14ac:dyDescent="0.2">
      <c r="A9" s="145" t="s">
        <v>205</v>
      </c>
      <c r="B9" s="318"/>
      <c r="C9" s="318"/>
      <c r="D9" s="318"/>
      <c r="E9" s="319" t="s">
        <v>206</v>
      </c>
      <c r="F9" s="321"/>
      <c r="G9" s="321"/>
    </row>
    <row r="10" spans="1:16" ht="13.5" thickBot="1" x14ac:dyDescent="0.25">
      <c r="A10" s="145" t="s">
        <v>207</v>
      </c>
      <c r="B10" s="323"/>
      <c r="C10" s="323"/>
      <c r="D10" s="323"/>
      <c r="E10" s="320"/>
      <c r="F10" s="322"/>
      <c r="G10" s="322"/>
      <c r="H10" s="146"/>
      <c r="I10" s="146"/>
      <c r="J10" s="146"/>
    </row>
    <row r="11" spans="1:16" ht="14.25" thickTop="1" thickBot="1" x14ac:dyDescent="0.25">
      <c r="A11" s="147"/>
      <c r="F11" s="15"/>
    </row>
    <row r="12" spans="1:16" ht="49.5" customHeight="1" thickTop="1" thickBot="1" x14ac:dyDescent="0.25">
      <c r="A12" s="148" t="s">
        <v>208</v>
      </c>
      <c r="B12" s="312"/>
      <c r="C12" s="313"/>
      <c r="D12" s="149"/>
      <c r="E12" s="150" t="s">
        <v>209</v>
      </c>
      <c r="F12" s="312"/>
      <c r="G12" s="313"/>
      <c r="K12" s="151" t="s">
        <v>210</v>
      </c>
      <c r="L12" s="151"/>
      <c r="N12" s="324" t="s">
        <v>211</v>
      </c>
      <c r="O12" s="324"/>
      <c r="P12" s="324"/>
    </row>
    <row r="13" spans="1:16" ht="65.25" thickTop="1" thickBot="1" x14ac:dyDescent="0.25">
      <c r="A13" s="152" t="s">
        <v>212</v>
      </c>
      <c r="B13" s="325" t="s">
        <v>213</v>
      </c>
      <c r="C13" s="326"/>
      <c r="D13" s="153"/>
      <c r="E13" s="154" t="s">
        <v>214</v>
      </c>
      <c r="F13" s="327" t="s">
        <v>215</v>
      </c>
      <c r="G13" s="328"/>
      <c r="H13" s="153"/>
      <c r="I13" s="153"/>
      <c r="J13" s="155" t="s">
        <v>216</v>
      </c>
      <c r="K13" s="156" t="b">
        <v>0</v>
      </c>
      <c r="L13" s="157">
        <f>IF(K13=TRUE, 44, 0)</f>
        <v>0</v>
      </c>
      <c r="M13" s="158"/>
      <c r="N13" s="155" t="s">
        <v>216</v>
      </c>
      <c r="O13" s="159" t="b">
        <v>0</v>
      </c>
      <c r="P13" s="157">
        <f>IF(O13=TRUE, 44, 0)</f>
        <v>0</v>
      </c>
    </row>
    <row r="14" spans="1:16" ht="15" customHeight="1" thickTop="1" thickBot="1" x14ac:dyDescent="0.25">
      <c r="A14" s="160"/>
      <c r="B14" s="359" t="s">
        <v>217</v>
      </c>
      <c r="C14" s="360"/>
      <c r="D14" s="161"/>
      <c r="E14" s="162"/>
      <c r="F14" s="363" t="s">
        <v>217</v>
      </c>
      <c r="G14" s="364"/>
      <c r="H14" s="161"/>
      <c r="I14" s="161"/>
      <c r="J14" s="155" t="s">
        <v>218</v>
      </c>
      <c r="K14" s="163" t="b">
        <v>0</v>
      </c>
      <c r="L14" s="164">
        <f>IF(K14=TRUE, 51, 0)</f>
        <v>0</v>
      </c>
      <c r="M14" s="158"/>
      <c r="N14" s="155" t="s">
        <v>218</v>
      </c>
      <c r="O14" s="165" t="b">
        <v>0</v>
      </c>
      <c r="P14" s="164">
        <f>IF(O14=TRUE, 51, 0)</f>
        <v>0</v>
      </c>
    </row>
    <row r="15" spans="1:16" ht="13.5" thickTop="1" x14ac:dyDescent="0.2">
      <c r="A15" s="160"/>
      <c r="B15" s="361"/>
      <c r="C15" s="362"/>
      <c r="D15" s="161"/>
      <c r="E15" s="162"/>
      <c r="F15" s="365"/>
      <c r="G15" s="366"/>
      <c r="H15" s="161"/>
      <c r="I15" s="161"/>
      <c r="J15" s="155" t="s">
        <v>219</v>
      </c>
      <c r="K15" s="163" t="b">
        <v>0</v>
      </c>
      <c r="L15" s="164">
        <f>IF(K15=TRUE, 52, 0)</f>
        <v>0</v>
      </c>
      <c r="M15" s="158"/>
      <c r="N15" s="155" t="s">
        <v>219</v>
      </c>
      <c r="O15" s="165" t="b">
        <v>0</v>
      </c>
      <c r="P15" s="164">
        <f>IF(O15=TRUE, 52, 0)</f>
        <v>0</v>
      </c>
    </row>
    <row r="16" spans="1:16" ht="16.5" thickBot="1" x14ac:dyDescent="0.3">
      <c r="A16" s="160"/>
      <c r="B16" s="347">
        <f>L47+N47</f>
        <v>0</v>
      </c>
      <c r="C16" s="348"/>
      <c r="D16" s="166"/>
      <c r="E16" s="162"/>
      <c r="F16" s="349">
        <f>R47+T47</f>
        <v>0</v>
      </c>
      <c r="G16" s="350"/>
      <c r="H16" s="166"/>
      <c r="I16" s="166"/>
      <c r="J16" s="155" t="s">
        <v>221</v>
      </c>
      <c r="K16" s="163" t="b">
        <v>0</v>
      </c>
      <c r="L16" s="164">
        <f>IF(K16=TRUE, 51, 0)</f>
        <v>0</v>
      </c>
      <c r="M16" s="158"/>
      <c r="N16" s="155" t="s">
        <v>221</v>
      </c>
      <c r="O16" s="165" t="b">
        <v>0</v>
      </c>
      <c r="P16" s="164">
        <f>IF(O16=TRUE, 51, 0)</f>
        <v>0</v>
      </c>
    </row>
    <row r="17" spans="1:16" ht="13.5" thickTop="1" x14ac:dyDescent="0.2">
      <c r="A17" s="160"/>
      <c r="B17" s="351" t="s">
        <v>220</v>
      </c>
      <c r="C17" s="352"/>
      <c r="D17" s="45"/>
      <c r="E17" s="162"/>
      <c r="F17" s="353" t="s">
        <v>220</v>
      </c>
      <c r="G17" s="354"/>
      <c r="H17" s="45"/>
      <c r="I17" s="45"/>
      <c r="J17" s="155" t="s">
        <v>223</v>
      </c>
      <c r="K17" s="163" t="b">
        <v>0</v>
      </c>
      <c r="L17" s="164">
        <f>IF(K17=TRUE, 51, 0)</f>
        <v>0</v>
      </c>
      <c r="M17" s="158"/>
      <c r="N17" s="155" t="s">
        <v>223</v>
      </c>
      <c r="O17" s="165" t="b">
        <v>0</v>
      </c>
      <c r="P17" s="164">
        <f>IF(O17=TRUE, 51, 0)</f>
        <v>0</v>
      </c>
    </row>
    <row r="18" spans="1:16" ht="14.25" customHeight="1" x14ac:dyDescent="0.2">
      <c r="A18" s="160"/>
      <c r="B18" s="355" t="s">
        <v>222</v>
      </c>
      <c r="C18" s="356"/>
      <c r="D18" s="167"/>
      <c r="E18" s="162"/>
      <c r="F18" s="357" t="s">
        <v>222</v>
      </c>
      <c r="G18" s="358"/>
      <c r="H18" s="167"/>
      <c r="I18" s="167"/>
      <c r="J18" s="155" t="s">
        <v>225</v>
      </c>
      <c r="K18" s="165" t="b">
        <v>0</v>
      </c>
      <c r="L18" s="164">
        <f>IF(K18=TRUE, 53, 0)</f>
        <v>0</v>
      </c>
      <c r="M18" s="158"/>
      <c r="N18" s="155" t="s">
        <v>225</v>
      </c>
      <c r="O18" s="165" t="b">
        <v>0</v>
      </c>
      <c r="P18" s="164">
        <f>IF(O18=TRUE, 53, 0)</f>
        <v>0</v>
      </c>
    </row>
    <row r="19" spans="1:16" ht="18" customHeight="1" thickBot="1" x14ac:dyDescent="0.3">
      <c r="A19" s="168"/>
      <c r="B19" s="347">
        <f>SUM(L13:L19)-B16</f>
        <v>0</v>
      </c>
      <c r="C19" s="348"/>
      <c r="D19" s="166"/>
      <c r="E19" s="169"/>
      <c r="F19" s="349">
        <f>SUM(P13:P19)-F16</f>
        <v>0</v>
      </c>
      <c r="G19" s="350"/>
      <c r="H19" s="166"/>
      <c r="I19" s="166"/>
      <c r="J19" s="155" t="s">
        <v>226</v>
      </c>
      <c r="K19" s="165" t="b">
        <v>0</v>
      </c>
      <c r="L19" s="164">
        <f>IF(K19=TRUE, 52, 0)</f>
        <v>0</v>
      </c>
      <c r="M19" s="158"/>
      <c r="N19" s="246" t="s">
        <v>226</v>
      </c>
      <c r="O19" s="165" t="b">
        <v>0</v>
      </c>
      <c r="P19" s="164">
        <f>IF(O19=TRUE, 52, 0)</f>
        <v>0</v>
      </c>
    </row>
    <row r="20" spans="1:16" ht="13.5" thickTop="1" x14ac:dyDescent="0.2">
      <c r="E20" s="353" t="s">
        <v>224</v>
      </c>
      <c r="F20" s="370"/>
      <c r="G20" s="354"/>
      <c r="K20" s="247"/>
      <c r="L20" s="247"/>
      <c r="N20" s="247"/>
      <c r="O20" s="159"/>
      <c r="P20" s="247"/>
    </row>
    <row r="21" spans="1:16" ht="15" customHeight="1" x14ac:dyDescent="0.2">
      <c r="E21" s="170"/>
      <c r="F21" s="371"/>
      <c r="G21" s="371"/>
    </row>
    <row r="22" spans="1:16" ht="15" customHeight="1" thickBot="1" x14ac:dyDescent="0.25">
      <c r="E22" s="171"/>
      <c r="F22" s="372"/>
      <c r="G22" s="373"/>
      <c r="J22" s="172"/>
      <c r="K22" s="165"/>
    </row>
    <row r="23" spans="1:16" ht="15" customHeight="1" thickTop="1" thickBot="1" x14ac:dyDescent="0.25">
      <c r="E23" s="5"/>
      <c r="F23" s="5"/>
      <c r="J23" s="172"/>
      <c r="K23" s="165"/>
    </row>
    <row r="24" spans="1:16" ht="15" customHeight="1" thickTop="1" x14ac:dyDescent="0.2">
      <c r="A24" s="329" t="s">
        <v>227</v>
      </c>
      <c r="B24" s="332" t="e">
        <f>SUM(B12/B19)</f>
        <v>#DIV/0!</v>
      </c>
      <c r="C24" s="333"/>
      <c r="D24" s="172"/>
      <c r="E24" s="338" t="s">
        <v>228</v>
      </c>
      <c r="F24" s="341" t="e">
        <f>SUM(F12/F19)</f>
        <v>#DIV/0!</v>
      </c>
      <c r="G24" s="342"/>
      <c r="H24" s="172"/>
      <c r="I24" s="172"/>
      <c r="J24" s="172"/>
      <c r="K24" s="165"/>
    </row>
    <row r="25" spans="1:16" ht="15" customHeight="1" x14ac:dyDescent="0.2">
      <c r="A25" s="330"/>
      <c r="B25" s="334"/>
      <c r="C25" s="335"/>
      <c r="D25" s="172"/>
      <c r="E25" s="339"/>
      <c r="F25" s="343"/>
      <c r="G25" s="344"/>
      <c r="H25" s="172"/>
      <c r="I25" s="172"/>
      <c r="K25" s="165"/>
    </row>
    <row r="26" spans="1:16" ht="36" customHeight="1" thickBot="1" x14ac:dyDescent="0.25">
      <c r="A26" s="331"/>
      <c r="B26" s="336"/>
      <c r="C26" s="337"/>
      <c r="D26" s="172"/>
      <c r="E26" s="340"/>
      <c r="F26" s="345"/>
      <c r="G26" s="346"/>
      <c r="H26" s="172"/>
      <c r="I26" s="172"/>
      <c r="K26" s="173"/>
    </row>
    <row r="27" spans="1:16" ht="15" customHeight="1" thickTop="1" thickBot="1" x14ac:dyDescent="0.25">
      <c r="J27" s="174"/>
      <c r="K27" s="165"/>
    </row>
    <row r="28" spans="1:16" ht="15" customHeight="1" thickTop="1" thickBot="1" x14ac:dyDescent="0.25">
      <c r="A28" s="374" t="s">
        <v>229</v>
      </c>
      <c r="B28" s="375"/>
      <c r="C28" s="375"/>
      <c r="D28" s="375"/>
      <c r="E28" s="375"/>
      <c r="F28" s="375"/>
      <c r="G28" s="375"/>
      <c r="H28" s="376"/>
      <c r="J28" s="175"/>
    </row>
    <row r="29" spans="1:16" ht="15" customHeight="1" thickTop="1" thickBot="1" x14ac:dyDescent="0.25">
      <c r="A29" s="377" t="s">
        <v>230</v>
      </c>
      <c r="B29" s="377"/>
      <c r="C29" s="377"/>
      <c r="D29" s="377"/>
      <c r="E29" s="377" t="s">
        <v>230</v>
      </c>
      <c r="F29" s="377"/>
      <c r="G29" s="377"/>
      <c r="H29" s="377"/>
      <c r="I29" s="174"/>
      <c r="J29" s="175"/>
    </row>
    <row r="30" spans="1:16" ht="13.5" thickTop="1" x14ac:dyDescent="0.2">
      <c r="A30" s="197" t="s">
        <v>231</v>
      </c>
      <c r="B30" s="378">
        <v>45292</v>
      </c>
      <c r="C30" s="378"/>
      <c r="D30" s="379"/>
      <c r="E30" s="197" t="s">
        <v>232</v>
      </c>
      <c r="F30" s="378">
        <v>45537</v>
      </c>
      <c r="G30" s="378"/>
      <c r="H30" s="380"/>
      <c r="I30" s="175"/>
      <c r="J30" s="175"/>
    </row>
    <row r="31" spans="1:16" x14ac:dyDescent="0.2">
      <c r="A31" s="198" t="s">
        <v>233</v>
      </c>
      <c r="B31" s="367">
        <v>45306</v>
      </c>
      <c r="C31" s="367"/>
      <c r="D31" s="368"/>
      <c r="E31" s="255" t="s">
        <v>314</v>
      </c>
      <c r="F31" s="367">
        <v>45579</v>
      </c>
      <c r="G31" s="367"/>
      <c r="H31" s="369"/>
      <c r="I31" s="175"/>
      <c r="J31" s="175"/>
    </row>
    <row r="32" spans="1:16" x14ac:dyDescent="0.2">
      <c r="A32" s="198" t="s">
        <v>234</v>
      </c>
      <c r="B32" s="367">
        <v>45341</v>
      </c>
      <c r="C32" s="367"/>
      <c r="D32" s="368"/>
      <c r="E32" s="198" t="s">
        <v>235</v>
      </c>
      <c r="F32" s="367">
        <v>45607</v>
      </c>
      <c r="G32" s="367"/>
      <c r="H32" s="369"/>
      <c r="I32" s="175"/>
      <c r="J32" s="175"/>
    </row>
    <row r="33" spans="1:20" x14ac:dyDescent="0.2">
      <c r="A33" s="198" t="s">
        <v>236</v>
      </c>
      <c r="B33" s="367">
        <v>45439</v>
      </c>
      <c r="C33" s="367"/>
      <c r="D33" s="368"/>
      <c r="E33" s="198" t="s">
        <v>237</v>
      </c>
      <c r="F33" s="367">
        <v>45624</v>
      </c>
      <c r="G33" s="367"/>
      <c r="H33" s="369"/>
      <c r="I33" s="175"/>
      <c r="J33" s="174"/>
    </row>
    <row r="34" spans="1:20" x14ac:dyDescent="0.2">
      <c r="A34" s="250" t="s">
        <v>306</v>
      </c>
      <c r="B34" s="368">
        <v>45462</v>
      </c>
      <c r="C34" s="390"/>
      <c r="D34" s="391"/>
      <c r="E34" s="250" t="s">
        <v>239</v>
      </c>
      <c r="F34" s="384">
        <v>45651</v>
      </c>
      <c r="G34" s="384"/>
      <c r="H34" s="385"/>
      <c r="I34" s="175"/>
      <c r="J34" s="174"/>
    </row>
    <row r="35" spans="1:20" ht="13.5" thickBot="1" x14ac:dyDescent="0.25">
      <c r="A35" s="199" t="s">
        <v>238</v>
      </c>
      <c r="B35" s="382">
        <v>45477</v>
      </c>
      <c r="C35" s="382"/>
      <c r="D35" s="383"/>
      <c r="E35" s="251"/>
      <c r="F35" s="252"/>
      <c r="G35" s="252"/>
      <c r="H35" s="253"/>
      <c r="I35" s="174"/>
      <c r="J35" s="185"/>
    </row>
    <row r="36" spans="1:20" ht="13.5" thickTop="1" x14ac:dyDescent="0.2">
      <c r="A36" s="386" t="s">
        <v>240</v>
      </c>
      <c r="B36" s="387"/>
      <c r="C36" s="387" t="s">
        <v>241</v>
      </c>
      <c r="D36" s="388"/>
      <c r="E36" s="386" t="s">
        <v>240</v>
      </c>
      <c r="F36" s="387"/>
      <c r="G36" s="387" t="s">
        <v>241</v>
      </c>
      <c r="H36" s="388"/>
      <c r="I36" s="174"/>
      <c r="J36" s="185"/>
      <c r="K36" s="389" t="s">
        <v>244</v>
      </c>
      <c r="L36" s="389"/>
      <c r="M36" s="389"/>
      <c r="N36" s="389"/>
      <c r="Q36" s="381" t="s">
        <v>211</v>
      </c>
      <c r="R36" s="381"/>
      <c r="S36" s="381"/>
      <c r="T36" s="381"/>
    </row>
    <row r="37" spans="1:20" ht="18.75" customHeight="1" x14ac:dyDescent="0.2">
      <c r="A37" s="176" t="s">
        <v>242</v>
      </c>
      <c r="B37" s="177" t="s">
        <v>243</v>
      </c>
      <c r="C37" s="178" t="s">
        <v>244</v>
      </c>
      <c r="D37" s="179" t="s">
        <v>211</v>
      </c>
      <c r="E37" s="176" t="s">
        <v>242</v>
      </c>
      <c r="F37" s="177" t="s">
        <v>243</v>
      </c>
      <c r="G37" s="178" t="s">
        <v>244</v>
      </c>
      <c r="H37" s="179" t="s">
        <v>211</v>
      </c>
      <c r="I37" s="185"/>
      <c r="J37" s="185"/>
      <c r="K37" s="186" t="b">
        <v>0</v>
      </c>
      <c r="L37" s="187">
        <f>IF(K37=TRUE, 1, 0)</f>
        <v>0</v>
      </c>
      <c r="M37" s="186" t="b">
        <v>0</v>
      </c>
      <c r="N37" s="187">
        <f>IF(M37=TRUE, 1, 0)</f>
        <v>0</v>
      </c>
      <c r="Q37" s="188" t="b">
        <v>0</v>
      </c>
      <c r="R37" s="189">
        <f>IF(Q37=TRUE, 1, 0)</f>
        <v>0</v>
      </c>
      <c r="S37" s="188" t="b">
        <v>0</v>
      </c>
      <c r="T37" s="189">
        <f>IF(S37=TRUE, 1, 0)</f>
        <v>0</v>
      </c>
    </row>
    <row r="38" spans="1:20" ht="21" customHeight="1" x14ac:dyDescent="0.2">
      <c r="A38" s="180"/>
      <c r="B38" s="181"/>
      <c r="C38" s="182"/>
      <c r="D38" s="183"/>
      <c r="E38" s="180"/>
      <c r="F38" s="184"/>
      <c r="G38" s="182"/>
      <c r="H38" s="183"/>
      <c r="I38" s="185"/>
      <c r="J38" s="185"/>
      <c r="K38" s="186" t="b">
        <v>0</v>
      </c>
      <c r="L38" s="187">
        <f t="shared" ref="L38:N46" si="0">IF(K38=TRUE, 1, 0)</f>
        <v>0</v>
      </c>
      <c r="M38" s="186" t="b">
        <v>0</v>
      </c>
      <c r="N38" s="187">
        <f t="shared" si="0"/>
        <v>0</v>
      </c>
      <c r="Q38" s="188" t="b">
        <v>0</v>
      </c>
      <c r="R38" s="189">
        <f t="shared" ref="R38:T46" si="1">IF(Q38=TRUE, 1, 0)</f>
        <v>0</v>
      </c>
      <c r="S38" s="188" t="b">
        <v>0</v>
      </c>
      <c r="T38" s="189">
        <f t="shared" si="1"/>
        <v>0</v>
      </c>
    </row>
    <row r="39" spans="1:20" ht="21" customHeight="1" x14ac:dyDescent="0.2">
      <c r="A39" s="180"/>
      <c r="B39" s="184"/>
      <c r="C39" s="182"/>
      <c r="D39" s="183"/>
      <c r="E39" s="180"/>
      <c r="F39" s="184"/>
      <c r="G39" s="182"/>
      <c r="H39" s="183"/>
      <c r="I39" s="185"/>
      <c r="J39" s="185"/>
      <c r="K39" s="186" t="b">
        <v>0</v>
      </c>
      <c r="L39" s="187">
        <f t="shared" si="0"/>
        <v>0</v>
      </c>
      <c r="M39" s="186" t="b">
        <v>0</v>
      </c>
      <c r="N39" s="187">
        <f t="shared" si="0"/>
        <v>0</v>
      </c>
      <c r="Q39" s="188" t="b">
        <v>0</v>
      </c>
      <c r="R39" s="189">
        <f t="shared" si="1"/>
        <v>0</v>
      </c>
      <c r="S39" s="188" t="b">
        <v>0</v>
      </c>
      <c r="T39" s="189">
        <f t="shared" si="1"/>
        <v>0</v>
      </c>
    </row>
    <row r="40" spans="1:20" ht="21" customHeight="1" x14ac:dyDescent="0.2">
      <c r="A40" s="180"/>
      <c r="B40" s="184"/>
      <c r="C40" s="182"/>
      <c r="D40" s="183"/>
      <c r="E40" s="180"/>
      <c r="F40" s="184"/>
      <c r="G40" s="182"/>
      <c r="H40" s="183"/>
      <c r="I40" s="185"/>
      <c r="J40" s="185"/>
      <c r="K40" s="186" t="b">
        <v>0</v>
      </c>
      <c r="L40" s="187">
        <f t="shared" si="0"/>
        <v>0</v>
      </c>
      <c r="M40" s="186" t="b">
        <v>0</v>
      </c>
      <c r="N40" s="187">
        <f t="shared" si="0"/>
        <v>0</v>
      </c>
      <c r="Q40" s="188" t="b">
        <v>0</v>
      </c>
      <c r="R40" s="189">
        <f t="shared" si="1"/>
        <v>0</v>
      </c>
      <c r="S40" s="188" t="b">
        <v>0</v>
      </c>
      <c r="T40" s="189">
        <f t="shared" si="1"/>
        <v>0</v>
      </c>
    </row>
    <row r="41" spans="1:20" ht="23.25" customHeight="1" x14ac:dyDescent="0.2">
      <c r="A41" s="180"/>
      <c r="B41" s="184"/>
      <c r="C41" s="182"/>
      <c r="D41" s="183"/>
      <c r="E41" s="180"/>
      <c r="F41" s="184"/>
      <c r="G41" s="182"/>
      <c r="H41" s="183"/>
      <c r="I41" s="185"/>
      <c r="J41" s="185"/>
      <c r="K41" s="186" t="b">
        <v>0</v>
      </c>
      <c r="L41" s="187">
        <f t="shared" si="0"/>
        <v>0</v>
      </c>
      <c r="M41" s="186" t="b">
        <v>0</v>
      </c>
      <c r="N41" s="187">
        <f t="shared" si="0"/>
        <v>0</v>
      </c>
      <c r="Q41" s="188" t="b">
        <v>0</v>
      </c>
      <c r="R41" s="189">
        <f t="shared" si="1"/>
        <v>0</v>
      </c>
      <c r="S41" s="188" t="b">
        <v>0</v>
      </c>
      <c r="T41" s="189">
        <f t="shared" si="1"/>
        <v>0</v>
      </c>
    </row>
    <row r="42" spans="1:20" ht="21" customHeight="1" x14ac:dyDescent="0.2">
      <c r="A42" s="180"/>
      <c r="B42" s="184"/>
      <c r="C42" s="182"/>
      <c r="D42" s="183"/>
      <c r="E42" s="180"/>
      <c r="F42" s="184"/>
      <c r="G42" s="182"/>
      <c r="H42" s="183"/>
      <c r="I42" s="185"/>
      <c r="J42" s="185"/>
      <c r="K42" s="186" t="b">
        <v>0</v>
      </c>
      <c r="L42" s="187">
        <f t="shared" si="0"/>
        <v>0</v>
      </c>
      <c r="M42" s="186" t="b">
        <v>0</v>
      </c>
      <c r="N42" s="187">
        <f t="shared" si="0"/>
        <v>0</v>
      </c>
      <c r="Q42" s="188" t="b">
        <v>0</v>
      </c>
      <c r="R42" s="189">
        <f t="shared" si="1"/>
        <v>0</v>
      </c>
      <c r="S42" s="188" t="b">
        <v>0</v>
      </c>
      <c r="T42" s="189">
        <f t="shared" si="1"/>
        <v>0</v>
      </c>
    </row>
    <row r="43" spans="1:20" ht="21" customHeight="1" x14ac:dyDescent="0.2">
      <c r="A43" s="180"/>
      <c r="B43" s="184"/>
      <c r="C43" s="182"/>
      <c r="D43" s="183"/>
      <c r="E43" s="180"/>
      <c r="F43" s="184"/>
      <c r="G43" s="182"/>
      <c r="H43" s="183"/>
      <c r="I43" s="185"/>
      <c r="J43" s="185"/>
      <c r="K43" s="186" t="b">
        <v>0</v>
      </c>
      <c r="L43" s="187">
        <f t="shared" si="0"/>
        <v>0</v>
      </c>
      <c r="M43" s="186" t="b">
        <v>0</v>
      </c>
      <c r="N43" s="187">
        <f t="shared" si="0"/>
        <v>0</v>
      </c>
      <c r="Q43" s="188" t="b">
        <v>0</v>
      </c>
      <c r="R43" s="189">
        <f t="shared" si="1"/>
        <v>0</v>
      </c>
      <c r="S43" s="188" t="b">
        <v>0</v>
      </c>
      <c r="T43" s="189">
        <f t="shared" si="1"/>
        <v>0</v>
      </c>
    </row>
    <row r="44" spans="1:20" ht="21" customHeight="1" x14ac:dyDescent="0.2">
      <c r="A44" s="180"/>
      <c r="B44" s="184"/>
      <c r="C44" s="182"/>
      <c r="D44" s="183"/>
      <c r="E44" s="180"/>
      <c r="F44" s="184"/>
      <c r="G44" s="182"/>
      <c r="H44" s="183"/>
      <c r="I44" s="185"/>
      <c r="J44" s="185"/>
      <c r="K44" s="186" t="b">
        <v>0</v>
      </c>
      <c r="L44" s="187">
        <f t="shared" si="0"/>
        <v>0</v>
      </c>
      <c r="M44" s="186" t="b">
        <v>0</v>
      </c>
      <c r="N44" s="187">
        <f t="shared" si="0"/>
        <v>0</v>
      </c>
      <c r="Q44" s="188" t="b">
        <v>0</v>
      </c>
      <c r="R44" s="189">
        <f t="shared" si="1"/>
        <v>0</v>
      </c>
      <c r="S44" s="188" t="b">
        <v>0</v>
      </c>
      <c r="T44" s="189">
        <f t="shared" si="1"/>
        <v>0</v>
      </c>
    </row>
    <row r="45" spans="1:20" ht="21" customHeight="1" x14ac:dyDescent="0.2">
      <c r="A45" s="180"/>
      <c r="B45" s="184"/>
      <c r="C45" s="182"/>
      <c r="D45" s="183"/>
      <c r="E45" s="180"/>
      <c r="F45" s="184"/>
      <c r="G45" s="182"/>
      <c r="H45" s="183"/>
      <c r="I45" s="185"/>
      <c r="K45" s="186" t="b">
        <v>0</v>
      </c>
      <c r="L45" s="187">
        <f t="shared" si="0"/>
        <v>0</v>
      </c>
      <c r="M45" s="186" t="b">
        <v>0</v>
      </c>
      <c r="N45" s="187">
        <f t="shared" si="0"/>
        <v>0</v>
      </c>
      <c r="Q45" s="188" t="b">
        <v>0</v>
      </c>
      <c r="R45" s="189">
        <f t="shared" si="1"/>
        <v>0</v>
      </c>
      <c r="S45" s="188" t="b">
        <v>0</v>
      </c>
      <c r="T45" s="189">
        <f t="shared" si="1"/>
        <v>0</v>
      </c>
    </row>
    <row r="46" spans="1:20" ht="21" customHeight="1" x14ac:dyDescent="0.2">
      <c r="A46" s="180"/>
      <c r="B46" s="184"/>
      <c r="C46" s="182"/>
      <c r="D46" s="183"/>
      <c r="E46" s="180"/>
      <c r="F46" s="184"/>
      <c r="G46" s="182"/>
      <c r="H46" s="183"/>
      <c r="I46" s="185"/>
      <c r="K46" s="186" t="b">
        <v>0</v>
      </c>
      <c r="L46" s="187">
        <f t="shared" si="0"/>
        <v>0</v>
      </c>
      <c r="M46" s="186" t="b">
        <v>0</v>
      </c>
      <c r="N46" s="187">
        <f t="shared" si="0"/>
        <v>0</v>
      </c>
      <c r="Q46" s="188" t="b">
        <v>0</v>
      </c>
      <c r="R46" s="189">
        <f t="shared" si="1"/>
        <v>0</v>
      </c>
      <c r="S46" s="188" t="b">
        <v>0</v>
      </c>
      <c r="T46" s="189">
        <f t="shared" si="1"/>
        <v>0</v>
      </c>
    </row>
    <row r="47" spans="1:20" ht="24" customHeight="1" thickBot="1" x14ac:dyDescent="0.25">
      <c r="A47" s="190"/>
      <c r="B47" s="191"/>
      <c r="C47" s="192"/>
      <c r="D47" s="193"/>
      <c r="E47" s="190"/>
      <c r="F47" s="191"/>
      <c r="G47" s="192"/>
      <c r="H47" s="193"/>
      <c r="K47" s="187"/>
      <c r="L47" s="187">
        <f>SUM(L37:L46)</f>
        <v>0</v>
      </c>
      <c r="M47" s="187"/>
      <c r="N47" s="187">
        <f>SUM(N37:N46)</f>
        <v>0</v>
      </c>
      <c r="Q47" s="189"/>
      <c r="R47" s="189">
        <f>SUM(R37:R46)</f>
        <v>0</v>
      </c>
      <c r="S47" s="189"/>
      <c r="T47" s="189">
        <f>SUM(T37:T46)</f>
        <v>0</v>
      </c>
    </row>
    <row r="48" spans="1:20" ht="8.25" customHeight="1" thickTop="1" x14ac:dyDescent="0.2"/>
  </sheetData>
  <sheetProtection algorithmName="SHA-512" hashValue="4RcZiOgw3/HpXKEnCOuv07NV7oeXBaZrHiNwpK5PTsa1QUyTOl9hk8dtiPw/vPxUOk+eChlYgd/J8ZswA8PB9g==" saltValue="xM/tCU57cpd2riPkNg99mQ==" spinCount="100000" sheet="1" selectLockedCells="1"/>
  <protectedRanges>
    <protectedRange sqref="G38:H47" name="Range9_1"/>
    <protectedRange sqref="C38:D47" name="Range8_1"/>
    <protectedRange sqref="G3:J3 B7:J8" name="Range1_2"/>
    <protectedRange sqref="G9:J10 B9:D10" name="Range2_1"/>
    <protectedRange sqref="B12 F12" name="Range3_1"/>
    <protectedRange sqref="A26 A14:A19 E14:E19" name="Range4_1"/>
    <protectedRange sqref="F26" name="Range5_1"/>
    <protectedRange sqref="G38:H47 J35:J44 A38:D47 I37:I46" name="Range10_1"/>
    <protectedRange sqref="E38:F47" name="Range11_1"/>
    <protectedRange sqref="B3:F3" name="Range1_1_2"/>
    <protectedRange sqref="F6" name="Range14_1"/>
    <protectedRange sqref="B6" name="Range13_1"/>
    <protectedRange sqref="B5" name="Range12_1"/>
    <protectedRange sqref="B4:J6" name="Range1_1_1"/>
  </protectedRanges>
  <mergeCells count="55">
    <mergeCell ref="Q36:T36"/>
    <mergeCell ref="B32:D32"/>
    <mergeCell ref="F32:H32"/>
    <mergeCell ref="B33:D33"/>
    <mergeCell ref="F33:H33"/>
    <mergeCell ref="B35:D35"/>
    <mergeCell ref="F34:H34"/>
    <mergeCell ref="A36:B36"/>
    <mergeCell ref="C36:D36"/>
    <mergeCell ref="E36:F36"/>
    <mergeCell ref="G36:H36"/>
    <mergeCell ref="K36:N36"/>
    <mergeCell ref="B34:D34"/>
    <mergeCell ref="B31:D31"/>
    <mergeCell ref="F31:H31"/>
    <mergeCell ref="B19:C19"/>
    <mergeCell ref="F19:G19"/>
    <mergeCell ref="E20:G20"/>
    <mergeCell ref="F21:G21"/>
    <mergeCell ref="F22:G22"/>
    <mergeCell ref="A28:H28"/>
    <mergeCell ref="A29:D29"/>
    <mergeCell ref="E29:H29"/>
    <mergeCell ref="B30:D30"/>
    <mergeCell ref="F30:H30"/>
    <mergeCell ref="N12:P12"/>
    <mergeCell ref="B13:C13"/>
    <mergeCell ref="F13:G13"/>
    <mergeCell ref="A24:A26"/>
    <mergeCell ref="B24:C26"/>
    <mergeCell ref="E24:E26"/>
    <mergeCell ref="F24:G26"/>
    <mergeCell ref="B16:C16"/>
    <mergeCell ref="F16:G16"/>
    <mergeCell ref="B17:C17"/>
    <mergeCell ref="F17:G17"/>
    <mergeCell ref="B18:C18"/>
    <mergeCell ref="F18:G18"/>
    <mergeCell ref="B14:C15"/>
    <mergeCell ref="F14:G15"/>
    <mergeCell ref="B12:C12"/>
    <mergeCell ref="F12:G12"/>
    <mergeCell ref="B6:D6"/>
    <mergeCell ref="F6:G6"/>
    <mergeCell ref="A1:G1"/>
    <mergeCell ref="A2:G2"/>
    <mergeCell ref="B3:G3"/>
    <mergeCell ref="B4:G4"/>
    <mergeCell ref="B5:G5"/>
    <mergeCell ref="B7:G7"/>
    <mergeCell ref="B8:G8"/>
    <mergeCell ref="B9:D9"/>
    <mergeCell ref="E9:E10"/>
    <mergeCell ref="F9:G10"/>
    <mergeCell ref="B10:D10"/>
  </mergeCells>
  <printOptions horizontalCentered="1"/>
  <pageMargins left="0.25" right="0.25" top="0.2" bottom="0.17" header="0.17" footer="0.17"/>
  <pageSetup scale="97" orientation="portrait"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locked="0" defaultSize="0" autoFill="0" autoLine="0" autoPict="0" altText="Monday">
                <anchor moveWithCells="1">
                  <from>
                    <xdr:col>0</xdr:col>
                    <xdr:colOff>781050</xdr:colOff>
                    <xdr:row>12</xdr:row>
                    <xdr:rowOff>485775</xdr:rowOff>
                  </from>
                  <to>
                    <xdr:col>1</xdr:col>
                    <xdr:colOff>228600</xdr:colOff>
                    <xdr:row>14</xdr:row>
                    <xdr:rowOff>38100</xdr:rowOff>
                  </to>
                </anchor>
              </controlPr>
            </control>
          </mc:Choice>
        </mc:AlternateContent>
        <mc:AlternateContent xmlns:mc="http://schemas.openxmlformats.org/markup-compatibility/2006">
          <mc:Choice Requires="x14">
            <control shapeId="27650" r:id="rId5" name="Check Box 2">
              <controlPr locked="0" defaultSize="0" autoFill="0" autoLine="0" autoPict="0">
                <anchor moveWithCells="1">
                  <from>
                    <xdr:col>0</xdr:col>
                    <xdr:colOff>19050</xdr:colOff>
                    <xdr:row>12</xdr:row>
                    <xdr:rowOff>476250</xdr:rowOff>
                  </from>
                  <to>
                    <xdr:col>0</xdr:col>
                    <xdr:colOff>762000</xdr:colOff>
                    <xdr:row>14</xdr:row>
                    <xdr:rowOff>66675</xdr:rowOff>
                  </to>
                </anchor>
              </controlPr>
            </control>
          </mc:Choice>
        </mc:AlternateContent>
        <mc:AlternateContent xmlns:mc="http://schemas.openxmlformats.org/markup-compatibility/2006">
          <mc:Choice Requires="x14">
            <control shapeId="27651" r:id="rId6" name="Check Box 3">
              <controlPr locked="0" defaultSize="0" autoFill="0" autoLine="0" autoPict="0" altText="Monday">
                <anchor moveWithCells="1">
                  <from>
                    <xdr:col>0</xdr:col>
                    <xdr:colOff>0</xdr:colOff>
                    <xdr:row>13</xdr:row>
                    <xdr:rowOff>171450</xdr:rowOff>
                  </from>
                  <to>
                    <xdr:col>0</xdr:col>
                    <xdr:colOff>866775</xdr:colOff>
                    <xdr:row>15</xdr:row>
                    <xdr:rowOff>76200</xdr:rowOff>
                  </to>
                </anchor>
              </controlPr>
            </control>
          </mc:Choice>
        </mc:AlternateContent>
        <mc:AlternateContent xmlns:mc="http://schemas.openxmlformats.org/markup-compatibility/2006">
          <mc:Choice Requires="x14">
            <control shapeId="27652" r:id="rId7" name="Check Box 4">
              <controlPr locked="0" defaultSize="0" autoFill="0" autoLine="0" autoPict="0" altText="Monday">
                <anchor moveWithCells="1">
                  <from>
                    <xdr:col>0</xdr:col>
                    <xdr:colOff>781050</xdr:colOff>
                    <xdr:row>14</xdr:row>
                    <xdr:rowOff>19050</xdr:rowOff>
                  </from>
                  <to>
                    <xdr:col>1</xdr:col>
                    <xdr:colOff>247650</xdr:colOff>
                    <xdr:row>15</xdr:row>
                    <xdr:rowOff>95250</xdr:rowOff>
                  </to>
                </anchor>
              </controlPr>
            </control>
          </mc:Choice>
        </mc:AlternateContent>
        <mc:AlternateContent xmlns:mc="http://schemas.openxmlformats.org/markup-compatibility/2006">
          <mc:Choice Requires="x14">
            <control shapeId="27653" r:id="rId8" name="Check Box 5">
              <controlPr locked="0" defaultSize="0" autoFill="0" autoLine="0" autoPict="0" altText="Monday">
                <anchor moveWithCells="1">
                  <from>
                    <xdr:col>0</xdr:col>
                    <xdr:colOff>0</xdr:colOff>
                    <xdr:row>15</xdr:row>
                    <xdr:rowOff>133350</xdr:rowOff>
                  </from>
                  <to>
                    <xdr:col>0</xdr:col>
                    <xdr:colOff>866775</xdr:colOff>
                    <xdr:row>17</xdr:row>
                    <xdr:rowOff>38100</xdr:rowOff>
                  </to>
                </anchor>
              </controlPr>
            </control>
          </mc:Choice>
        </mc:AlternateContent>
        <mc:AlternateContent xmlns:mc="http://schemas.openxmlformats.org/markup-compatibility/2006">
          <mc:Choice Requires="x14">
            <control shapeId="27654" r:id="rId9" name="Check Box 6">
              <controlPr locked="0" defaultSize="0" autoFill="0" autoLine="0" autoPict="0" altText="Monday">
                <anchor moveWithCells="1">
                  <from>
                    <xdr:col>0</xdr:col>
                    <xdr:colOff>762000</xdr:colOff>
                    <xdr:row>15</xdr:row>
                    <xdr:rowOff>133350</xdr:rowOff>
                  </from>
                  <to>
                    <xdr:col>1</xdr:col>
                    <xdr:colOff>219075</xdr:colOff>
                    <xdr:row>17</xdr:row>
                    <xdr:rowOff>57150</xdr:rowOff>
                  </to>
                </anchor>
              </controlPr>
            </control>
          </mc:Choice>
        </mc:AlternateContent>
        <mc:AlternateContent xmlns:mc="http://schemas.openxmlformats.org/markup-compatibility/2006">
          <mc:Choice Requires="x14">
            <control shapeId="27655" r:id="rId10" name="Check Box 7">
              <controlPr locked="0" defaultSize="0" autoFill="0" autoLine="0" autoPict="0" altText="Monday">
                <anchor moveWithCells="1">
                  <from>
                    <xdr:col>0</xdr:col>
                    <xdr:colOff>361950</xdr:colOff>
                    <xdr:row>17</xdr:row>
                    <xdr:rowOff>66675</xdr:rowOff>
                  </from>
                  <to>
                    <xdr:col>0</xdr:col>
                    <xdr:colOff>1219200</xdr:colOff>
                    <xdr:row>18</xdr:row>
                    <xdr:rowOff>152400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4</xdr:col>
                    <xdr:colOff>0</xdr:colOff>
                    <xdr:row>20</xdr:row>
                    <xdr:rowOff>133350</xdr:rowOff>
                  </from>
                  <to>
                    <xdr:col>4</xdr:col>
                    <xdr:colOff>762000</xdr:colOff>
                    <xdr:row>22</xdr:row>
                    <xdr:rowOff>57150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4</xdr:col>
                    <xdr:colOff>781050</xdr:colOff>
                    <xdr:row>20</xdr:row>
                    <xdr:rowOff>133350</xdr:rowOff>
                  </from>
                  <to>
                    <xdr:col>4</xdr:col>
                    <xdr:colOff>1409700</xdr:colOff>
                    <xdr:row>22</xdr:row>
                    <xdr:rowOff>66675</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4</xdr:col>
                    <xdr:colOff>1504950</xdr:colOff>
                    <xdr:row>20</xdr:row>
                    <xdr:rowOff>133350</xdr:rowOff>
                  </from>
                  <to>
                    <xdr:col>5</xdr:col>
                    <xdr:colOff>457200</xdr:colOff>
                    <xdr:row>22</xdr:row>
                    <xdr:rowOff>66675</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5</xdr:col>
                    <xdr:colOff>514350</xdr:colOff>
                    <xdr:row>20</xdr:row>
                    <xdr:rowOff>142875</xdr:rowOff>
                  </from>
                  <to>
                    <xdr:col>7</xdr:col>
                    <xdr:colOff>19050</xdr:colOff>
                    <xdr:row>22</xdr:row>
                    <xdr:rowOff>66675</xdr:rowOff>
                  </to>
                </anchor>
              </controlPr>
            </control>
          </mc:Choice>
        </mc:AlternateContent>
        <mc:AlternateContent xmlns:mc="http://schemas.openxmlformats.org/markup-compatibility/2006">
          <mc:Choice Requires="x14">
            <control shapeId="27660" r:id="rId15" name="Check Box 12">
              <controlPr locked="0" defaultSize="0" autoFill="0" autoLine="0" autoPict="0" altText="Monday">
                <anchor moveWithCells="1">
                  <from>
                    <xdr:col>4</xdr:col>
                    <xdr:colOff>781050</xdr:colOff>
                    <xdr:row>12</xdr:row>
                    <xdr:rowOff>771525</xdr:rowOff>
                  </from>
                  <to>
                    <xdr:col>4</xdr:col>
                    <xdr:colOff>1638300</xdr:colOff>
                    <xdr:row>14</xdr:row>
                    <xdr:rowOff>0</xdr:rowOff>
                  </to>
                </anchor>
              </controlPr>
            </control>
          </mc:Choice>
        </mc:AlternateContent>
        <mc:AlternateContent xmlns:mc="http://schemas.openxmlformats.org/markup-compatibility/2006">
          <mc:Choice Requires="x14">
            <control shapeId="27661" r:id="rId16" name="Check Box 13">
              <controlPr locked="0" defaultSize="0" autoFill="0" autoLine="0" autoPict="0">
                <anchor moveWithCells="1">
                  <from>
                    <xdr:col>4</xdr:col>
                    <xdr:colOff>57150</xdr:colOff>
                    <xdr:row>12</xdr:row>
                    <xdr:rowOff>590550</xdr:rowOff>
                  </from>
                  <to>
                    <xdr:col>4</xdr:col>
                    <xdr:colOff>790575</xdr:colOff>
                    <xdr:row>15</xdr:row>
                    <xdr:rowOff>0</xdr:rowOff>
                  </to>
                </anchor>
              </controlPr>
            </control>
          </mc:Choice>
        </mc:AlternateContent>
        <mc:AlternateContent xmlns:mc="http://schemas.openxmlformats.org/markup-compatibility/2006">
          <mc:Choice Requires="x14">
            <control shapeId="27662" r:id="rId17" name="Check Box 14">
              <controlPr locked="0" defaultSize="0" autoFill="0" autoLine="0" autoPict="0" altText="Monday">
                <anchor moveWithCells="1">
                  <from>
                    <xdr:col>4</xdr:col>
                    <xdr:colOff>57150</xdr:colOff>
                    <xdr:row>14</xdr:row>
                    <xdr:rowOff>47625</xdr:rowOff>
                  </from>
                  <to>
                    <xdr:col>4</xdr:col>
                    <xdr:colOff>942975</xdr:colOff>
                    <xdr:row>15</xdr:row>
                    <xdr:rowOff>161925</xdr:rowOff>
                  </to>
                </anchor>
              </controlPr>
            </control>
          </mc:Choice>
        </mc:AlternateContent>
        <mc:AlternateContent xmlns:mc="http://schemas.openxmlformats.org/markup-compatibility/2006">
          <mc:Choice Requires="x14">
            <control shapeId="27663" r:id="rId18" name="Check Box 15">
              <controlPr locked="0" defaultSize="0" autoFill="0" autoLine="0" autoPict="0" altText="Monday">
                <anchor moveWithCells="1">
                  <from>
                    <xdr:col>4</xdr:col>
                    <xdr:colOff>790575</xdr:colOff>
                    <xdr:row>14</xdr:row>
                    <xdr:rowOff>57150</xdr:rowOff>
                  </from>
                  <to>
                    <xdr:col>5</xdr:col>
                    <xdr:colOff>9525</xdr:colOff>
                    <xdr:row>15</xdr:row>
                    <xdr:rowOff>142875</xdr:rowOff>
                  </to>
                </anchor>
              </controlPr>
            </control>
          </mc:Choice>
        </mc:AlternateContent>
        <mc:AlternateContent xmlns:mc="http://schemas.openxmlformats.org/markup-compatibility/2006">
          <mc:Choice Requires="x14">
            <control shapeId="27664" r:id="rId19" name="Check Box 16">
              <controlPr locked="0" defaultSize="0" autoFill="0" autoLine="0" autoPict="0" altText="Monday">
                <anchor moveWithCells="1">
                  <from>
                    <xdr:col>4</xdr:col>
                    <xdr:colOff>57150</xdr:colOff>
                    <xdr:row>16</xdr:row>
                    <xdr:rowOff>9525</xdr:rowOff>
                  </from>
                  <to>
                    <xdr:col>4</xdr:col>
                    <xdr:colOff>923925</xdr:colOff>
                    <xdr:row>17</xdr:row>
                    <xdr:rowOff>104775</xdr:rowOff>
                  </to>
                </anchor>
              </controlPr>
            </control>
          </mc:Choice>
        </mc:AlternateContent>
        <mc:AlternateContent xmlns:mc="http://schemas.openxmlformats.org/markup-compatibility/2006">
          <mc:Choice Requires="x14">
            <control shapeId="27665" r:id="rId20" name="Check Box 17">
              <controlPr locked="0" defaultSize="0" autoFill="0" autoLine="0" autoPict="0" altText="Monday">
                <anchor moveWithCells="1">
                  <from>
                    <xdr:col>4</xdr:col>
                    <xdr:colOff>800100</xdr:colOff>
                    <xdr:row>16</xdr:row>
                    <xdr:rowOff>0</xdr:rowOff>
                  </from>
                  <to>
                    <xdr:col>5</xdr:col>
                    <xdr:colOff>19050</xdr:colOff>
                    <xdr:row>17</xdr:row>
                    <xdr:rowOff>95250</xdr:rowOff>
                  </to>
                </anchor>
              </controlPr>
            </control>
          </mc:Choice>
        </mc:AlternateContent>
        <mc:AlternateContent xmlns:mc="http://schemas.openxmlformats.org/markup-compatibility/2006">
          <mc:Choice Requires="x14">
            <control shapeId="27666" r:id="rId21" name="Check Box 18">
              <controlPr locked="0" defaultSize="0" autoFill="0" autoLine="0" autoPict="0" altText="Monday">
                <anchor moveWithCells="1">
                  <from>
                    <xdr:col>4</xdr:col>
                    <xdr:colOff>457200</xdr:colOff>
                    <xdr:row>17</xdr:row>
                    <xdr:rowOff>28575</xdr:rowOff>
                  </from>
                  <to>
                    <xdr:col>4</xdr:col>
                    <xdr:colOff>1314450</xdr:colOff>
                    <xdr:row>18</xdr:row>
                    <xdr:rowOff>180975</xdr:rowOff>
                  </to>
                </anchor>
              </controlPr>
            </control>
          </mc:Choice>
        </mc:AlternateContent>
        <mc:AlternateContent xmlns:mc="http://schemas.openxmlformats.org/markup-compatibility/2006">
          <mc:Choice Requires="x14">
            <control shapeId="27667" r:id="rId22" name="Check Box 19">
              <controlPr locked="0" defaultSize="0" autoFill="0" autoLine="0" autoPict="0">
                <anchor moveWithCells="1">
                  <from>
                    <xdr:col>2</xdr:col>
                    <xdr:colOff>57150</xdr:colOff>
                    <xdr:row>36</xdr:row>
                    <xdr:rowOff>219075</xdr:rowOff>
                  </from>
                  <to>
                    <xdr:col>3</xdr:col>
                    <xdr:colOff>66675</xdr:colOff>
                    <xdr:row>38</xdr:row>
                    <xdr:rowOff>95250</xdr:rowOff>
                  </to>
                </anchor>
              </controlPr>
            </control>
          </mc:Choice>
        </mc:AlternateContent>
        <mc:AlternateContent xmlns:mc="http://schemas.openxmlformats.org/markup-compatibility/2006">
          <mc:Choice Requires="x14">
            <control shapeId="27668" r:id="rId23" name="Check Box 20">
              <controlPr locked="0" defaultSize="0" autoFill="0" autoLine="0" autoPict="0">
                <anchor moveWithCells="1">
                  <from>
                    <xdr:col>3</xdr:col>
                    <xdr:colOff>28575</xdr:colOff>
                    <xdr:row>37</xdr:row>
                    <xdr:rowOff>19050</xdr:rowOff>
                  </from>
                  <to>
                    <xdr:col>4</xdr:col>
                    <xdr:colOff>57150</xdr:colOff>
                    <xdr:row>38</xdr:row>
                    <xdr:rowOff>66675</xdr:rowOff>
                  </to>
                </anchor>
              </controlPr>
            </control>
          </mc:Choice>
        </mc:AlternateContent>
        <mc:AlternateContent xmlns:mc="http://schemas.openxmlformats.org/markup-compatibility/2006">
          <mc:Choice Requires="x14">
            <control shapeId="27669" r:id="rId24" name="Check Box 21">
              <controlPr locked="0" defaultSize="0" autoFill="0" autoLine="0" autoPict="0">
                <anchor moveWithCells="1">
                  <from>
                    <xdr:col>2</xdr:col>
                    <xdr:colOff>66675</xdr:colOff>
                    <xdr:row>37</xdr:row>
                    <xdr:rowOff>247650</xdr:rowOff>
                  </from>
                  <to>
                    <xdr:col>3</xdr:col>
                    <xdr:colOff>76200</xdr:colOff>
                    <xdr:row>39</xdr:row>
                    <xdr:rowOff>114300</xdr:rowOff>
                  </to>
                </anchor>
              </controlPr>
            </control>
          </mc:Choice>
        </mc:AlternateContent>
        <mc:AlternateContent xmlns:mc="http://schemas.openxmlformats.org/markup-compatibility/2006">
          <mc:Choice Requires="x14">
            <control shapeId="27670" r:id="rId25" name="Check Box 22">
              <controlPr locked="0" defaultSize="0" autoFill="0" autoLine="0" autoPict="0">
                <anchor moveWithCells="1">
                  <from>
                    <xdr:col>3</xdr:col>
                    <xdr:colOff>57150</xdr:colOff>
                    <xdr:row>38</xdr:row>
                    <xdr:rowOff>19050</xdr:rowOff>
                  </from>
                  <to>
                    <xdr:col>4</xdr:col>
                    <xdr:colOff>76200</xdr:colOff>
                    <xdr:row>39</xdr:row>
                    <xdr:rowOff>76200</xdr:rowOff>
                  </to>
                </anchor>
              </controlPr>
            </control>
          </mc:Choice>
        </mc:AlternateContent>
        <mc:AlternateContent xmlns:mc="http://schemas.openxmlformats.org/markup-compatibility/2006">
          <mc:Choice Requires="x14">
            <control shapeId="27671" r:id="rId26" name="Check Box 23">
              <controlPr locked="0" defaultSize="0" autoFill="0" autoLine="0" autoPict="0">
                <anchor moveWithCells="1">
                  <from>
                    <xdr:col>2</xdr:col>
                    <xdr:colOff>57150</xdr:colOff>
                    <xdr:row>38</xdr:row>
                    <xdr:rowOff>257175</xdr:rowOff>
                  </from>
                  <to>
                    <xdr:col>3</xdr:col>
                    <xdr:colOff>66675</xdr:colOff>
                    <xdr:row>40</xdr:row>
                    <xdr:rowOff>114300</xdr:rowOff>
                  </to>
                </anchor>
              </controlPr>
            </control>
          </mc:Choice>
        </mc:AlternateContent>
        <mc:AlternateContent xmlns:mc="http://schemas.openxmlformats.org/markup-compatibility/2006">
          <mc:Choice Requires="x14">
            <control shapeId="27672" r:id="rId27" name="Check Box 24">
              <controlPr defaultSize="0" autoFill="0" autoLine="0" autoPict="0">
                <anchor moveWithCells="1">
                  <from>
                    <xdr:col>3</xdr:col>
                    <xdr:colOff>28575</xdr:colOff>
                    <xdr:row>40</xdr:row>
                    <xdr:rowOff>38100</xdr:rowOff>
                  </from>
                  <to>
                    <xdr:col>4</xdr:col>
                    <xdr:colOff>57150</xdr:colOff>
                    <xdr:row>41</xdr:row>
                    <xdr:rowOff>66675</xdr:rowOff>
                  </to>
                </anchor>
              </controlPr>
            </control>
          </mc:Choice>
        </mc:AlternateContent>
        <mc:AlternateContent xmlns:mc="http://schemas.openxmlformats.org/markup-compatibility/2006">
          <mc:Choice Requires="x14">
            <control shapeId="27673" r:id="rId28" name="Check Box 25">
              <controlPr defaultSize="0" autoFill="0" autoLine="0" autoPict="0">
                <anchor moveWithCells="1">
                  <from>
                    <xdr:col>2</xdr:col>
                    <xdr:colOff>57150</xdr:colOff>
                    <xdr:row>41</xdr:row>
                    <xdr:rowOff>0</xdr:rowOff>
                  </from>
                  <to>
                    <xdr:col>3</xdr:col>
                    <xdr:colOff>66675</xdr:colOff>
                    <xdr:row>42</xdr:row>
                    <xdr:rowOff>114300</xdr:rowOff>
                  </to>
                </anchor>
              </controlPr>
            </control>
          </mc:Choice>
        </mc:AlternateContent>
        <mc:AlternateContent xmlns:mc="http://schemas.openxmlformats.org/markup-compatibility/2006">
          <mc:Choice Requires="x14">
            <control shapeId="27674" r:id="rId29" name="Check Box 26">
              <controlPr defaultSize="0" autoFill="0" autoLine="0" autoPict="0">
                <anchor moveWithCells="1">
                  <from>
                    <xdr:col>3</xdr:col>
                    <xdr:colOff>38100</xdr:colOff>
                    <xdr:row>41</xdr:row>
                    <xdr:rowOff>0</xdr:rowOff>
                  </from>
                  <to>
                    <xdr:col>4</xdr:col>
                    <xdr:colOff>66675</xdr:colOff>
                    <xdr:row>42</xdr:row>
                    <xdr:rowOff>57150</xdr:rowOff>
                  </to>
                </anchor>
              </controlPr>
            </control>
          </mc:Choice>
        </mc:AlternateContent>
        <mc:AlternateContent xmlns:mc="http://schemas.openxmlformats.org/markup-compatibility/2006">
          <mc:Choice Requires="x14">
            <control shapeId="27675" r:id="rId30" name="Check Box 27">
              <controlPr defaultSize="0" autoFill="0" autoLine="0" autoPict="0">
                <anchor moveWithCells="1">
                  <from>
                    <xdr:col>2</xdr:col>
                    <xdr:colOff>57150</xdr:colOff>
                    <xdr:row>41</xdr:row>
                    <xdr:rowOff>247650</xdr:rowOff>
                  </from>
                  <to>
                    <xdr:col>3</xdr:col>
                    <xdr:colOff>66675</xdr:colOff>
                    <xdr:row>43</xdr:row>
                    <xdr:rowOff>114300</xdr:rowOff>
                  </to>
                </anchor>
              </controlPr>
            </control>
          </mc:Choice>
        </mc:AlternateContent>
        <mc:AlternateContent xmlns:mc="http://schemas.openxmlformats.org/markup-compatibility/2006">
          <mc:Choice Requires="x14">
            <control shapeId="27676" r:id="rId31" name="Check Box 28">
              <controlPr defaultSize="0" autoFill="0" autoLine="0" autoPict="0">
                <anchor moveWithCells="1">
                  <from>
                    <xdr:col>3</xdr:col>
                    <xdr:colOff>57150</xdr:colOff>
                    <xdr:row>41</xdr:row>
                    <xdr:rowOff>257175</xdr:rowOff>
                  </from>
                  <to>
                    <xdr:col>4</xdr:col>
                    <xdr:colOff>76200</xdr:colOff>
                    <xdr:row>43</xdr:row>
                    <xdr:rowOff>57150</xdr:rowOff>
                  </to>
                </anchor>
              </controlPr>
            </control>
          </mc:Choice>
        </mc:AlternateContent>
        <mc:AlternateContent xmlns:mc="http://schemas.openxmlformats.org/markup-compatibility/2006">
          <mc:Choice Requires="x14">
            <control shapeId="27677" r:id="rId32" name="Check Box 29">
              <controlPr defaultSize="0" autoFill="0" autoLine="0" autoPict="0">
                <anchor moveWithCells="1">
                  <from>
                    <xdr:col>2</xdr:col>
                    <xdr:colOff>57150</xdr:colOff>
                    <xdr:row>43</xdr:row>
                    <xdr:rowOff>0</xdr:rowOff>
                  </from>
                  <to>
                    <xdr:col>3</xdr:col>
                    <xdr:colOff>66675</xdr:colOff>
                    <xdr:row>44</xdr:row>
                    <xdr:rowOff>114300</xdr:rowOff>
                  </to>
                </anchor>
              </controlPr>
            </control>
          </mc:Choice>
        </mc:AlternateContent>
        <mc:AlternateContent xmlns:mc="http://schemas.openxmlformats.org/markup-compatibility/2006">
          <mc:Choice Requires="x14">
            <control shapeId="27678" r:id="rId33" name="Check Box 30">
              <controlPr defaultSize="0" autoFill="0" autoLine="0" autoPict="0">
                <anchor moveWithCells="1">
                  <from>
                    <xdr:col>3</xdr:col>
                    <xdr:colOff>38100</xdr:colOff>
                    <xdr:row>43</xdr:row>
                    <xdr:rowOff>19050</xdr:rowOff>
                  </from>
                  <to>
                    <xdr:col>4</xdr:col>
                    <xdr:colOff>66675</xdr:colOff>
                    <xdr:row>44</xdr:row>
                    <xdr:rowOff>66675</xdr:rowOff>
                  </to>
                </anchor>
              </controlPr>
            </control>
          </mc:Choice>
        </mc:AlternateContent>
        <mc:AlternateContent xmlns:mc="http://schemas.openxmlformats.org/markup-compatibility/2006">
          <mc:Choice Requires="x14">
            <control shapeId="27679" r:id="rId34" name="Check Box 31">
              <controlPr defaultSize="0" autoFill="0" autoLine="0" autoPict="0">
                <anchor moveWithCells="1">
                  <from>
                    <xdr:col>3</xdr:col>
                    <xdr:colOff>28575</xdr:colOff>
                    <xdr:row>44</xdr:row>
                    <xdr:rowOff>19050</xdr:rowOff>
                  </from>
                  <to>
                    <xdr:col>4</xdr:col>
                    <xdr:colOff>57150</xdr:colOff>
                    <xdr:row>45</xdr:row>
                    <xdr:rowOff>66675</xdr:rowOff>
                  </to>
                </anchor>
              </controlPr>
            </control>
          </mc:Choice>
        </mc:AlternateContent>
        <mc:AlternateContent xmlns:mc="http://schemas.openxmlformats.org/markup-compatibility/2006">
          <mc:Choice Requires="x14">
            <control shapeId="27680" r:id="rId35" name="Check Box 32">
              <controlPr defaultSize="0" autoFill="0" autoLine="0" autoPict="0">
                <anchor moveWithCells="1">
                  <from>
                    <xdr:col>6</xdr:col>
                    <xdr:colOff>57150</xdr:colOff>
                    <xdr:row>37</xdr:row>
                    <xdr:rowOff>0</xdr:rowOff>
                  </from>
                  <to>
                    <xdr:col>7</xdr:col>
                    <xdr:colOff>66675</xdr:colOff>
                    <xdr:row>38</xdr:row>
                    <xdr:rowOff>114300</xdr:rowOff>
                  </to>
                </anchor>
              </controlPr>
            </control>
          </mc:Choice>
        </mc:AlternateContent>
        <mc:AlternateContent xmlns:mc="http://schemas.openxmlformats.org/markup-compatibility/2006">
          <mc:Choice Requires="x14">
            <control shapeId="27681" r:id="rId36" name="Check Box 33">
              <controlPr defaultSize="0" autoFill="0" autoLine="0" autoPict="0">
                <anchor moveWithCells="1">
                  <from>
                    <xdr:col>7</xdr:col>
                    <xdr:colOff>38100</xdr:colOff>
                    <xdr:row>37</xdr:row>
                    <xdr:rowOff>19050</xdr:rowOff>
                  </from>
                  <to>
                    <xdr:col>8</xdr:col>
                    <xdr:colOff>57150</xdr:colOff>
                    <xdr:row>38</xdr:row>
                    <xdr:rowOff>66675</xdr:rowOff>
                  </to>
                </anchor>
              </controlPr>
            </control>
          </mc:Choice>
        </mc:AlternateContent>
        <mc:AlternateContent xmlns:mc="http://schemas.openxmlformats.org/markup-compatibility/2006">
          <mc:Choice Requires="x14">
            <control shapeId="27682" r:id="rId37" name="Check Box 34">
              <controlPr defaultSize="0" autoFill="0" autoLine="0" autoPict="0">
                <anchor moveWithCells="1">
                  <from>
                    <xdr:col>6</xdr:col>
                    <xdr:colOff>57150</xdr:colOff>
                    <xdr:row>37</xdr:row>
                    <xdr:rowOff>247650</xdr:rowOff>
                  </from>
                  <to>
                    <xdr:col>7</xdr:col>
                    <xdr:colOff>57150</xdr:colOff>
                    <xdr:row>39</xdr:row>
                    <xdr:rowOff>114300</xdr:rowOff>
                  </to>
                </anchor>
              </controlPr>
            </control>
          </mc:Choice>
        </mc:AlternateContent>
        <mc:AlternateContent xmlns:mc="http://schemas.openxmlformats.org/markup-compatibility/2006">
          <mc:Choice Requires="x14">
            <control shapeId="27683" r:id="rId38" name="Check Box 35">
              <controlPr defaultSize="0" autoFill="0" autoLine="0" autoPict="0">
                <anchor moveWithCells="1">
                  <from>
                    <xdr:col>7</xdr:col>
                    <xdr:colOff>28575</xdr:colOff>
                    <xdr:row>38</xdr:row>
                    <xdr:rowOff>19050</xdr:rowOff>
                  </from>
                  <to>
                    <xdr:col>8</xdr:col>
                    <xdr:colOff>38100</xdr:colOff>
                    <xdr:row>39</xdr:row>
                    <xdr:rowOff>66675</xdr:rowOff>
                  </to>
                </anchor>
              </controlPr>
            </control>
          </mc:Choice>
        </mc:AlternateContent>
        <mc:AlternateContent xmlns:mc="http://schemas.openxmlformats.org/markup-compatibility/2006">
          <mc:Choice Requires="x14">
            <control shapeId="27684" r:id="rId39" name="Check Box 36">
              <controlPr defaultSize="0" autoFill="0" autoLine="0" autoPict="0">
                <anchor moveWithCells="1">
                  <from>
                    <xdr:col>6</xdr:col>
                    <xdr:colOff>57150</xdr:colOff>
                    <xdr:row>38</xdr:row>
                    <xdr:rowOff>257175</xdr:rowOff>
                  </from>
                  <to>
                    <xdr:col>7</xdr:col>
                    <xdr:colOff>66675</xdr:colOff>
                    <xdr:row>40</xdr:row>
                    <xdr:rowOff>114300</xdr:rowOff>
                  </to>
                </anchor>
              </controlPr>
            </control>
          </mc:Choice>
        </mc:AlternateContent>
        <mc:AlternateContent xmlns:mc="http://schemas.openxmlformats.org/markup-compatibility/2006">
          <mc:Choice Requires="x14">
            <control shapeId="27685" r:id="rId40" name="Check Box 37">
              <controlPr defaultSize="0" autoFill="0" autoLine="0" autoPict="0">
                <anchor moveWithCells="1">
                  <from>
                    <xdr:col>7</xdr:col>
                    <xdr:colOff>28575</xdr:colOff>
                    <xdr:row>39</xdr:row>
                    <xdr:rowOff>19050</xdr:rowOff>
                  </from>
                  <to>
                    <xdr:col>8</xdr:col>
                    <xdr:colOff>38100</xdr:colOff>
                    <xdr:row>40</xdr:row>
                    <xdr:rowOff>66675</xdr:rowOff>
                  </to>
                </anchor>
              </controlPr>
            </control>
          </mc:Choice>
        </mc:AlternateContent>
        <mc:AlternateContent xmlns:mc="http://schemas.openxmlformats.org/markup-compatibility/2006">
          <mc:Choice Requires="x14">
            <control shapeId="27686" r:id="rId41" name="Check Box 38">
              <controlPr defaultSize="0" autoFill="0" autoLine="0" autoPict="0">
                <anchor moveWithCells="1">
                  <from>
                    <xdr:col>7</xdr:col>
                    <xdr:colOff>57150</xdr:colOff>
                    <xdr:row>40</xdr:row>
                    <xdr:rowOff>0</xdr:rowOff>
                  </from>
                  <to>
                    <xdr:col>8</xdr:col>
                    <xdr:colOff>57150</xdr:colOff>
                    <xdr:row>41</xdr:row>
                    <xdr:rowOff>28575</xdr:rowOff>
                  </to>
                </anchor>
              </controlPr>
            </control>
          </mc:Choice>
        </mc:AlternateContent>
        <mc:AlternateContent xmlns:mc="http://schemas.openxmlformats.org/markup-compatibility/2006">
          <mc:Choice Requires="x14">
            <control shapeId="27687" r:id="rId42" name="Check Box 39">
              <controlPr defaultSize="0" autoFill="0" autoLine="0" autoPict="0">
                <anchor moveWithCells="1">
                  <from>
                    <xdr:col>6</xdr:col>
                    <xdr:colOff>57150</xdr:colOff>
                    <xdr:row>41</xdr:row>
                    <xdr:rowOff>0</xdr:rowOff>
                  </from>
                  <to>
                    <xdr:col>7</xdr:col>
                    <xdr:colOff>66675</xdr:colOff>
                    <xdr:row>42</xdr:row>
                    <xdr:rowOff>114300</xdr:rowOff>
                  </to>
                </anchor>
              </controlPr>
            </control>
          </mc:Choice>
        </mc:AlternateContent>
        <mc:AlternateContent xmlns:mc="http://schemas.openxmlformats.org/markup-compatibility/2006">
          <mc:Choice Requires="x14">
            <control shapeId="27688" r:id="rId43" name="Check Box 40">
              <controlPr defaultSize="0" autoFill="0" autoLine="0" autoPict="0">
                <anchor moveWithCells="1">
                  <from>
                    <xdr:col>7</xdr:col>
                    <xdr:colOff>38100</xdr:colOff>
                    <xdr:row>41</xdr:row>
                    <xdr:rowOff>0</xdr:rowOff>
                  </from>
                  <to>
                    <xdr:col>8</xdr:col>
                    <xdr:colOff>57150</xdr:colOff>
                    <xdr:row>42</xdr:row>
                    <xdr:rowOff>57150</xdr:rowOff>
                  </to>
                </anchor>
              </controlPr>
            </control>
          </mc:Choice>
        </mc:AlternateContent>
        <mc:AlternateContent xmlns:mc="http://schemas.openxmlformats.org/markup-compatibility/2006">
          <mc:Choice Requires="x14">
            <control shapeId="27689" r:id="rId44" name="Check Box 41">
              <controlPr defaultSize="0" autoFill="0" autoLine="0" autoPict="0">
                <anchor moveWithCells="1">
                  <from>
                    <xdr:col>6</xdr:col>
                    <xdr:colOff>57150</xdr:colOff>
                    <xdr:row>41</xdr:row>
                    <xdr:rowOff>247650</xdr:rowOff>
                  </from>
                  <to>
                    <xdr:col>7</xdr:col>
                    <xdr:colOff>57150</xdr:colOff>
                    <xdr:row>43</xdr:row>
                    <xdr:rowOff>114300</xdr:rowOff>
                  </to>
                </anchor>
              </controlPr>
            </control>
          </mc:Choice>
        </mc:AlternateContent>
        <mc:AlternateContent xmlns:mc="http://schemas.openxmlformats.org/markup-compatibility/2006">
          <mc:Choice Requires="x14">
            <control shapeId="27690" r:id="rId45" name="Check Box 42">
              <controlPr defaultSize="0" autoFill="0" autoLine="0" autoPict="0">
                <anchor moveWithCells="1">
                  <from>
                    <xdr:col>7</xdr:col>
                    <xdr:colOff>38100</xdr:colOff>
                    <xdr:row>42</xdr:row>
                    <xdr:rowOff>0</xdr:rowOff>
                  </from>
                  <to>
                    <xdr:col>8</xdr:col>
                    <xdr:colOff>57150</xdr:colOff>
                    <xdr:row>43</xdr:row>
                    <xdr:rowOff>57150</xdr:rowOff>
                  </to>
                </anchor>
              </controlPr>
            </control>
          </mc:Choice>
        </mc:AlternateContent>
        <mc:AlternateContent xmlns:mc="http://schemas.openxmlformats.org/markup-compatibility/2006">
          <mc:Choice Requires="x14">
            <control shapeId="27691" r:id="rId46" name="Check Box 43">
              <controlPr defaultSize="0" autoFill="0" autoLine="0" autoPict="0">
                <anchor moveWithCells="1">
                  <from>
                    <xdr:col>6</xdr:col>
                    <xdr:colOff>57150</xdr:colOff>
                    <xdr:row>42</xdr:row>
                    <xdr:rowOff>257175</xdr:rowOff>
                  </from>
                  <to>
                    <xdr:col>7</xdr:col>
                    <xdr:colOff>57150</xdr:colOff>
                    <xdr:row>44</xdr:row>
                    <xdr:rowOff>114300</xdr:rowOff>
                  </to>
                </anchor>
              </controlPr>
            </control>
          </mc:Choice>
        </mc:AlternateContent>
        <mc:AlternateContent xmlns:mc="http://schemas.openxmlformats.org/markup-compatibility/2006">
          <mc:Choice Requires="x14">
            <control shapeId="27692" r:id="rId47" name="Check Box 44">
              <controlPr defaultSize="0" autoFill="0" autoLine="0" autoPict="0">
                <anchor moveWithCells="1">
                  <from>
                    <xdr:col>7</xdr:col>
                    <xdr:colOff>38100</xdr:colOff>
                    <xdr:row>43</xdr:row>
                    <xdr:rowOff>0</xdr:rowOff>
                  </from>
                  <to>
                    <xdr:col>8</xdr:col>
                    <xdr:colOff>57150</xdr:colOff>
                    <xdr:row>44</xdr:row>
                    <xdr:rowOff>57150</xdr:rowOff>
                  </to>
                </anchor>
              </controlPr>
            </control>
          </mc:Choice>
        </mc:AlternateContent>
        <mc:AlternateContent xmlns:mc="http://schemas.openxmlformats.org/markup-compatibility/2006">
          <mc:Choice Requires="x14">
            <control shapeId="27693" r:id="rId48" name="Check Box 45">
              <controlPr defaultSize="0" autoFill="0" autoLine="0" autoPict="0">
                <anchor moveWithCells="1">
                  <from>
                    <xdr:col>6</xdr:col>
                    <xdr:colOff>57150</xdr:colOff>
                    <xdr:row>43</xdr:row>
                    <xdr:rowOff>247650</xdr:rowOff>
                  </from>
                  <to>
                    <xdr:col>7</xdr:col>
                    <xdr:colOff>66675</xdr:colOff>
                    <xdr:row>45</xdr:row>
                    <xdr:rowOff>114300</xdr:rowOff>
                  </to>
                </anchor>
              </controlPr>
            </control>
          </mc:Choice>
        </mc:AlternateContent>
        <mc:AlternateContent xmlns:mc="http://schemas.openxmlformats.org/markup-compatibility/2006">
          <mc:Choice Requires="x14">
            <control shapeId="27694" r:id="rId49" name="Check Box 46">
              <controlPr defaultSize="0" autoFill="0" autoLine="0" autoPict="0">
                <anchor moveWithCells="1">
                  <from>
                    <xdr:col>7</xdr:col>
                    <xdr:colOff>38100</xdr:colOff>
                    <xdr:row>44</xdr:row>
                    <xdr:rowOff>19050</xdr:rowOff>
                  </from>
                  <to>
                    <xdr:col>8</xdr:col>
                    <xdr:colOff>57150</xdr:colOff>
                    <xdr:row>45</xdr:row>
                    <xdr:rowOff>66675</xdr:rowOff>
                  </to>
                </anchor>
              </controlPr>
            </control>
          </mc:Choice>
        </mc:AlternateContent>
        <mc:AlternateContent xmlns:mc="http://schemas.openxmlformats.org/markup-compatibility/2006">
          <mc:Choice Requires="x14">
            <control shapeId="27695" r:id="rId50" name="Check Box 47">
              <controlPr defaultSize="0" autoFill="0" autoLine="0" autoPict="0">
                <anchor moveWithCells="1">
                  <from>
                    <xdr:col>6</xdr:col>
                    <xdr:colOff>57150</xdr:colOff>
                    <xdr:row>44</xdr:row>
                    <xdr:rowOff>247650</xdr:rowOff>
                  </from>
                  <to>
                    <xdr:col>7</xdr:col>
                    <xdr:colOff>66675</xdr:colOff>
                    <xdr:row>46</xdr:row>
                    <xdr:rowOff>114300</xdr:rowOff>
                  </to>
                </anchor>
              </controlPr>
            </control>
          </mc:Choice>
        </mc:AlternateContent>
        <mc:AlternateContent xmlns:mc="http://schemas.openxmlformats.org/markup-compatibility/2006">
          <mc:Choice Requires="x14">
            <control shapeId="27696" r:id="rId51" name="Check Box 48">
              <controlPr defaultSize="0" autoFill="0" autoLine="0" autoPict="0">
                <anchor moveWithCells="1">
                  <from>
                    <xdr:col>7</xdr:col>
                    <xdr:colOff>38100</xdr:colOff>
                    <xdr:row>44</xdr:row>
                    <xdr:rowOff>257175</xdr:rowOff>
                  </from>
                  <to>
                    <xdr:col>8</xdr:col>
                    <xdr:colOff>57150</xdr:colOff>
                    <xdr:row>46</xdr:row>
                    <xdr:rowOff>57150</xdr:rowOff>
                  </to>
                </anchor>
              </controlPr>
            </control>
          </mc:Choice>
        </mc:AlternateContent>
        <mc:AlternateContent xmlns:mc="http://schemas.openxmlformats.org/markup-compatibility/2006">
          <mc:Choice Requires="x14">
            <control shapeId="27697" r:id="rId52" name="Check Box 49">
              <controlPr defaultSize="0" autoFill="0" autoLine="0" autoPict="0">
                <anchor moveWithCells="1">
                  <from>
                    <xdr:col>6</xdr:col>
                    <xdr:colOff>57150</xdr:colOff>
                    <xdr:row>45</xdr:row>
                    <xdr:rowOff>247650</xdr:rowOff>
                  </from>
                  <to>
                    <xdr:col>7</xdr:col>
                    <xdr:colOff>57150</xdr:colOff>
                    <xdr:row>47</xdr:row>
                    <xdr:rowOff>95250</xdr:rowOff>
                  </to>
                </anchor>
              </controlPr>
            </control>
          </mc:Choice>
        </mc:AlternateContent>
        <mc:AlternateContent xmlns:mc="http://schemas.openxmlformats.org/markup-compatibility/2006">
          <mc:Choice Requires="x14">
            <control shapeId="27698" r:id="rId53" name="Check Box 50">
              <controlPr defaultSize="0" autoFill="0" autoLine="0" autoPict="0">
                <anchor moveWithCells="1">
                  <from>
                    <xdr:col>7</xdr:col>
                    <xdr:colOff>38100</xdr:colOff>
                    <xdr:row>46</xdr:row>
                    <xdr:rowOff>0</xdr:rowOff>
                  </from>
                  <to>
                    <xdr:col>8</xdr:col>
                    <xdr:colOff>57150</xdr:colOff>
                    <xdr:row>47</xdr:row>
                    <xdr:rowOff>28575</xdr:rowOff>
                  </to>
                </anchor>
              </controlPr>
            </control>
          </mc:Choice>
        </mc:AlternateContent>
        <mc:AlternateContent xmlns:mc="http://schemas.openxmlformats.org/markup-compatibility/2006">
          <mc:Choice Requires="x14">
            <control shapeId="27699" r:id="rId54" name="Check Box 51">
              <controlPr defaultSize="0" autoFill="0" autoLine="0" autoPict="0">
                <anchor moveWithCells="1">
                  <from>
                    <xdr:col>5</xdr:col>
                    <xdr:colOff>114300</xdr:colOff>
                    <xdr:row>8</xdr:row>
                    <xdr:rowOff>66675</xdr:rowOff>
                  </from>
                  <to>
                    <xdr:col>5</xdr:col>
                    <xdr:colOff>600075</xdr:colOff>
                    <xdr:row>9</xdr:row>
                    <xdr:rowOff>133350</xdr:rowOff>
                  </to>
                </anchor>
              </controlPr>
            </control>
          </mc:Choice>
        </mc:AlternateContent>
        <mc:AlternateContent xmlns:mc="http://schemas.openxmlformats.org/markup-compatibility/2006">
          <mc:Choice Requires="x14">
            <control shapeId="27700" r:id="rId55" name="Check Box 52">
              <controlPr defaultSize="0" autoFill="0" autoLine="0" autoPict="0">
                <anchor moveWithCells="1">
                  <from>
                    <xdr:col>5</xdr:col>
                    <xdr:colOff>790575</xdr:colOff>
                    <xdr:row>8</xdr:row>
                    <xdr:rowOff>57150</xdr:rowOff>
                  </from>
                  <to>
                    <xdr:col>6</xdr:col>
                    <xdr:colOff>95250</xdr:colOff>
                    <xdr:row>9</xdr:row>
                    <xdr:rowOff>114300</xdr:rowOff>
                  </to>
                </anchor>
              </controlPr>
            </control>
          </mc:Choice>
        </mc:AlternateContent>
        <mc:AlternateContent xmlns:mc="http://schemas.openxmlformats.org/markup-compatibility/2006">
          <mc:Choice Requires="x14">
            <control shapeId="27701" r:id="rId56" name="Check Box 53">
              <controlPr locked="0" defaultSize="0" autoFill="0" autoLine="0" autoPict="0">
                <anchor moveWithCells="1">
                  <from>
                    <xdr:col>2</xdr:col>
                    <xdr:colOff>66675</xdr:colOff>
                    <xdr:row>40</xdr:row>
                    <xdr:rowOff>19050</xdr:rowOff>
                  </from>
                  <to>
                    <xdr:col>3</xdr:col>
                    <xdr:colOff>76200</xdr:colOff>
                    <xdr:row>41</xdr:row>
                    <xdr:rowOff>104775</xdr:rowOff>
                  </to>
                </anchor>
              </controlPr>
            </control>
          </mc:Choice>
        </mc:AlternateContent>
        <mc:AlternateContent xmlns:mc="http://schemas.openxmlformats.org/markup-compatibility/2006">
          <mc:Choice Requires="x14">
            <control shapeId="27702" r:id="rId57" name="Check Box 54">
              <controlPr defaultSize="0" autoFill="0" autoLine="0" autoPict="0">
                <anchor moveWithCells="1">
                  <from>
                    <xdr:col>5</xdr:col>
                    <xdr:colOff>114300</xdr:colOff>
                    <xdr:row>8</xdr:row>
                    <xdr:rowOff>66675</xdr:rowOff>
                  </from>
                  <to>
                    <xdr:col>5</xdr:col>
                    <xdr:colOff>600075</xdr:colOff>
                    <xdr:row>9</xdr:row>
                    <xdr:rowOff>133350</xdr:rowOff>
                  </to>
                </anchor>
              </controlPr>
            </control>
          </mc:Choice>
        </mc:AlternateContent>
        <mc:AlternateContent xmlns:mc="http://schemas.openxmlformats.org/markup-compatibility/2006">
          <mc:Choice Requires="x14">
            <control shapeId="27703" r:id="rId58" name="Check Box 55">
              <controlPr defaultSize="0" autoFill="0" autoLine="0" autoPict="0">
                <anchor moveWithCells="1">
                  <from>
                    <xdr:col>5</xdr:col>
                    <xdr:colOff>790575</xdr:colOff>
                    <xdr:row>8</xdr:row>
                    <xdr:rowOff>57150</xdr:rowOff>
                  </from>
                  <to>
                    <xdr:col>6</xdr:col>
                    <xdr:colOff>95250</xdr:colOff>
                    <xdr:row>9</xdr:row>
                    <xdr:rowOff>114300</xdr:rowOff>
                  </to>
                </anchor>
              </controlPr>
            </control>
          </mc:Choice>
        </mc:AlternateContent>
        <mc:AlternateContent xmlns:mc="http://schemas.openxmlformats.org/markup-compatibility/2006">
          <mc:Choice Requires="x14">
            <control shapeId="27704" r:id="rId59" name="Check Box 56">
              <controlPr locked="0" defaultSize="0" autoFill="0" autoLine="0" autoPict="0">
                <anchor moveWithCells="1">
                  <from>
                    <xdr:col>3</xdr:col>
                    <xdr:colOff>28575</xdr:colOff>
                    <xdr:row>39</xdr:row>
                    <xdr:rowOff>0</xdr:rowOff>
                  </from>
                  <to>
                    <xdr:col>4</xdr:col>
                    <xdr:colOff>57150</xdr:colOff>
                    <xdr:row>40</xdr:row>
                    <xdr:rowOff>57150</xdr:rowOff>
                  </to>
                </anchor>
              </controlPr>
            </control>
          </mc:Choice>
        </mc:AlternateContent>
        <mc:AlternateContent xmlns:mc="http://schemas.openxmlformats.org/markup-compatibility/2006">
          <mc:Choice Requires="x14">
            <control shapeId="27705" r:id="rId60" name="Check Box 57">
              <controlPr defaultSize="0" autoFill="0" autoLine="0" autoPict="0">
                <anchor moveWithCells="1">
                  <from>
                    <xdr:col>2</xdr:col>
                    <xdr:colOff>57150</xdr:colOff>
                    <xdr:row>44</xdr:row>
                    <xdr:rowOff>0</xdr:rowOff>
                  </from>
                  <to>
                    <xdr:col>3</xdr:col>
                    <xdr:colOff>57150</xdr:colOff>
                    <xdr:row>45</xdr:row>
                    <xdr:rowOff>114300</xdr:rowOff>
                  </to>
                </anchor>
              </controlPr>
            </control>
          </mc:Choice>
        </mc:AlternateContent>
        <mc:AlternateContent xmlns:mc="http://schemas.openxmlformats.org/markup-compatibility/2006">
          <mc:Choice Requires="x14">
            <control shapeId="27706" r:id="rId61" name="Check Box 58">
              <controlPr defaultSize="0" autoFill="0" autoLine="0" autoPict="0">
                <anchor moveWithCells="1">
                  <from>
                    <xdr:col>2</xdr:col>
                    <xdr:colOff>57150</xdr:colOff>
                    <xdr:row>44</xdr:row>
                    <xdr:rowOff>257175</xdr:rowOff>
                  </from>
                  <to>
                    <xdr:col>3</xdr:col>
                    <xdr:colOff>57150</xdr:colOff>
                    <xdr:row>46</xdr:row>
                    <xdr:rowOff>114300</xdr:rowOff>
                  </to>
                </anchor>
              </controlPr>
            </control>
          </mc:Choice>
        </mc:AlternateContent>
        <mc:AlternateContent xmlns:mc="http://schemas.openxmlformats.org/markup-compatibility/2006">
          <mc:Choice Requires="x14">
            <control shapeId="27707" r:id="rId62" name="Check Box 59">
              <controlPr defaultSize="0" autoFill="0" autoLine="0" autoPict="0">
                <anchor moveWithCells="1">
                  <from>
                    <xdr:col>2</xdr:col>
                    <xdr:colOff>57150</xdr:colOff>
                    <xdr:row>45</xdr:row>
                    <xdr:rowOff>247650</xdr:rowOff>
                  </from>
                  <to>
                    <xdr:col>3</xdr:col>
                    <xdr:colOff>66675</xdr:colOff>
                    <xdr:row>47</xdr:row>
                    <xdr:rowOff>95250</xdr:rowOff>
                  </to>
                </anchor>
              </controlPr>
            </control>
          </mc:Choice>
        </mc:AlternateContent>
        <mc:AlternateContent xmlns:mc="http://schemas.openxmlformats.org/markup-compatibility/2006">
          <mc:Choice Requires="x14">
            <control shapeId="27708" r:id="rId63" name="Check Box 60">
              <controlPr defaultSize="0" autoFill="0" autoLine="0" autoPict="0">
                <anchor moveWithCells="1">
                  <from>
                    <xdr:col>3</xdr:col>
                    <xdr:colOff>57150</xdr:colOff>
                    <xdr:row>45</xdr:row>
                    <xdr:rowOff>28575</xdr:rowOff>
                  </from>
                  <to>
                    <xdr:col>4</xdr:col>
                    <xdr:colOff>76200</xdr:colOff>
                    <xdr:row>46</xdr:row>
                    <xdr:rowOff>95250</xdr:rowOff>
                  </to>
                </anchor>
              </controlPr>
            </control>
          </mc:Choice>
        </mc:AlternateContent>
        <mc:AlternateContent xmlns:mc="http://schemas.openxmlformats.org/markup-compatibility/2006">
          <mc:Choice Requires="x14">
            <control shapeId="27709" r:id="rId64" name="Check Box 61">
              <controlPr defaultSize="0" autoFill="0" autoLine="0" autoPict="0">
                <anchor moveWithCells="1">
                  <from>
                    <xdr:col>3</xdr:col>
                    <xdr:colOff>38100</xdr:colOff>
                    <xdr:row>46</xdr:row>
                    <xdr:rowOff>19050</xdr:rowOff>
                  </from>
                  <to>
                    <xdr:col>4</xdr:col>
                    <xdr:colOff>66675</xdr:colOff>
                    <xdr:row>47</xdr:row>
                    <xdr:rowOff>66675</xdr:rowOff>
                  </to>
                </anchor>
              </controlPr>
            </control>
          </mc:Choice>
        </mc:AlternateContent>
        <mc:AlternateContent xmlns:mc="http://schemas.openxmlformats.org/markup-compatibility/2006">
          <mc:Choice Requires="x14">
            <control shapeId="27710" r:id="rId65" name="Check Box 62">
              <controlPr defaultSize="0" autoFill="0" autoLine="0" autoPict="0">
                <anchor moveWithCells="1">
                  <from>
                    <xdr:col>6</xdr:col>
                    <xdr:colOff>57150</xdr:colOff>
                    <xdr:row>40</xdr:row>
                    <xdr:rowOff>0</xdr:rowOff>
                  </from>
                  <to>
                    <xdr:col>7</xdr:col>
                    <xdr:colOff>57150</xdr:colOff>
                    <xdr:row>41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F65"/>
  <sheetViews>
    <sheetView workbookViewId="0">
      <selection activeCell="A14" sqref="A14"/>
    </sheetView>
  </sheetViews>
  <sheetFormatPr defaultRowHeight="12.75" x14ac:dyDescent="0.2"/>
  <cols>
    <col min="1" max="1" width="54.7109375" customWidth="1"/>
    <col min="2" max="2" width="15.7109375" style="44" customWidth="1"/>
    <col min="3" max="3" width="20.42578125" style="44" customWidth="1"/>
    <col min="4" max="4" width="29.7109375" style="52" customWidth="1"/>
    <col min="5" max="5" width="20.7109375" customWidth="1"/>
  </cols>
  <sheetData>
    <row r="1" spans="1:6" x14ac:dyDescent="0.2">
      <c r="A1" s="266" t="s">
        <v>124</v>
      </c>
      <c r="B1" s="283"/>
      <c r="C1" s="283"/>
      <c r="D1" s="283"/>
    </row>
    <row r="2" spans="1:6" ht="15.75" x14ac:dyDescent="0.25">
      <c r="A2" s="267" t="s">
        <v>310</v>
      </c>
      <c r="B2" s="283"/>
      <c r="C2" s="283"/>
      <c r="D2" s="283"/>
      <c r="E2" s="4" t="s">
        <v>1</v>
      </c>
      <c r="F2" s="4"/>
    </row>
    <row r="3" spans="1:6" ht="15.75" x14ac:dyDescent="0.25">
      <c r="A3" s="53" t="s">
        <v>294</v>
      </c>
      <c r="B3" s="281">
        <f>'Contact Sheet'!C5</f>
        <v>0</v>
      </c>
      <c r="C3" s="282"/>
      <c r="D3" s="282"/>
      <c r="E3" s="3" t="s">
        <v>97</v>
      </c>
    </row>
    <row r="4" spans="1:6" ht="15.75" x14ac:dyDescent="0.25">
      <c r="A4" s="53" t="s">
        <v>73</v>
      </c>
      <c r="B4" s="281">
        <f>'CSP 1'!$C$7</f>
        <v>0</v>
      </c>
      <c r="C4" s="282"/>
      <c r="D4" s="282"/>
      <c r="E4" s="3" t="s">
        <v>98</v>
      </c>
    </row>
    <row r="5" spans="1:6" ht="15.75" x14ac:dyDescent="0.25">
      <c r="A5" s="53" t="s">
        <v>74</v>
      </c>
      <c r="B5" s="281">
        <f>'CSP 1'!$C$5</f>
        <v>0</v>
      </c>
      <c r="C5" s="281"/>
      <c r="D5" s="281"/>
      <c r="E5" s="3" t="s">
        <v>98</v>
      </c>
    </row>
    <row r="6" spans="1:6" x14ac:dyDescent="0.2">
      <c r="A6" s="5" t="s">
        <v>184</v>
      </c>
      <c r="B6" s="45"/>
      <c r="C6" s="45"/>
      <c r="D6" s="46" t="s">
        <v>68</v>
      </c>
    </row>
    <row r="7" spans="1:6" s="23" customFormat="1" ht="25.5" customHeight="1" thickBot="1" x14ac:dyDescent="0.25">
      <c r="A7" s="93" t="s">
        <v>99</v>
      </c>
      <c r="B7" s="94" t="s">
        <v>100</v>
      </c>
      <c r="C7" s="94" t="s">
        <v>101</v>
      </c>
      <c r="D7" s="72" t="s">
        <v>157</v>
      </c>
    </row>
    <row r="8" spans="1:6" ht="13.5" thickTop="1" x14ac:dyDescent="0.2">
      <c r="A8" s="95" t="s">
        <v>68</v>
      </c>
      <c r="B8" s="96">
        <v>0</v>
      </c>
      <c r="C8" s="97">
        <v>0</v>
      </c>
      <c r="D8" s="47">
        <f t="shared" ref="D8:D14" si="0">B8*C8</f>
        <v>0</v>
      </c>
    </row>
    <row r="9" spans="1:6" x14ac:dyDescent="0.2">
      <c r="A9" s="98" t="s">
        <v>68</v>
      </c>
      <c r="B9" s="99">
        <v>0</v>
      </c>
      <c r="C9" s="100">
        <v>0</v>
      </c>
      <c r="D9" s="47">
        <f t="shared" si="0"/>
        <v>0</v>
      </c>
    </row>
    <row r="10" spans="1:6" x14ac:dyDescent="0.2">
      <c r="A10" s="101"/>
      <c r="B10" s="99">
        <v>0</v>
      </c>
      <c r="C10" s="100">
        <v>0</v>
      </c>
      <c r="D10" s="47">
        <f t="shared" si="0"/>
        <v>0</v>
      </c>
    </row>
    <row r="11" spans="1:6" x14ac:dyDescent="0.2">
      <c r="A11" s="101"/>
      <c r="B11" s="99">
        <v>0</v>
      </c>
      <c r="C11" s="100">
        <v>0</v>
      </c>
      <c r="D11" s="47">
        <f t="shared" si="0"/>
        <v>0</v>
      </c>
    </row>
    <row r="12" spans="1:6" x14ac:dyDescent="0.2">
      <c r="A12" s="101"/>
      <c r="B12" s="99">
        <v>0</v>
      </c>
      <c r="C12" s="100">
        <v>0</v>
      </c>
      <c r="D12" s="47">
        <f t="shared" si="0"/>
        <v>0</v>
      </c>
    </row>
    <row r="13" spans="1:6" x14ac:dyDescent="0.2">
      <c r="A13" s="101"/>
      <c r="B13" s="99">
        <v>0</v>
      </c>
      <c r="C13" s="100">
        <v>0</v>
      </c>
      <c r="D13" s="47">
        <f t="shared" si="0"/>
        <v>0</v>
      </c>
    </row>
    <row r="14" spans="1:6" ht="13.5" thickBot="1" x14ac:dyDescent="0.25">
      <c r="A14" s="102"/>
      <c r="B14" s="103">
        <v>0</v>
      </c>
      <c r="C14" s="104">
        <v>0</v>
      </c>
      <c r="D14" s="54">
        <f t="shared" si="0"/>
        <v>0</v>
      </c>
    </row>
    <row r="15" spans="1:6" ht="13.5" thickTop="1" x14ac:dyDescent="0.2">
      <c r="A15" s="48" t="s">
        <v>70</v>
      </c>
      <c r="B15" s="49"/>
      <c r="C15" s="49"/>
      <c r="D15" s="50">
        <f>SUM(D8:D14)</f>
        <v>0</v>
      </c>
      <c r="E15" t="s">
        <v>114</v>
      </c>
    </row>
    <row r="16" spans="1:6" ht="25.5" customHeight="1" thickBot="1" x14ac:dyDescent="0.25">
      <c r="A16" s="105" t="s">
        <v>102</v>
      </c>
      <c r="B16" s="94" t="s">
        <v>103</v>
      </c>
      <c r="C16" s="94" t="s">
        <v>101</v>
      </c>
      <c r="D16" s="63" t="s">
        <v>157</v>
      </c>
    </row>
    <row r="17" spans="1:5" ht="13.5" thickTop="1" x14ac:dyDescent="0.2">
      <c r="A17" s="106" t="s">
        <v>68</v>
      </c>
      <c r="B17" s="96">
        <v>0</v>
      </c>
      <c r="C17" s="97">
        <v>0</v>
      </c>
      <c r="D17" s="47">
        <f t="shared" ref="D17:D23" si="1">B17*C17</f>
        <v>0</v>
      </c>
    </row>
    <row r="18" spans="1:5" x14ac:dyDescent="0.2">
      <c r="A18" s="101" t="s">
        <v>68</v>
      </c>
      <c r="B18" s="99">
        <v>0</v>
      </c>
      <c r="C18" s="100">
        <v>0</v>
      </c>
      <c r="D18" s="47">
        <f t="shared" si="1"/>
        <v>0</v>
      </c>
    </row>
    <row r="19" spans="1:5" x14ac:dyDescent="0.2">
      <c r="A19" s="101" t="s">
        <v>68</v>
      </c>
      <c r="B19" s="99">
        <v>0</v>
      </c>
      <c r="C19" s="100">
        <v>0</v>
      </c>
      <c r="D19" s="47">
        <f t="shared" si="1"/>
        <v>0</v>
      </c>
    </row>
    <row r="20" spans="1:5" x14ac:dyDescent="0.2">
      <c r="A20" s="101" t="s">
        <v>68</v>
      </c>
      <c r="B20" s="99">
        <v>0</v>
      </c>
      <c r="C20" s="100">
        <v>0</v>
      </c>
      <c r="D20" s="47">
        <f t="shared" si="1"/>
        <v>0</v>
      </c>
    </row>
    <row r="21" spans="1:5" x14ac:dyDescent="0.2">
      <c r="A21" s="101" t="s">
        <v>68</v>
      </c>
      <c r="B21" s="99">
        <v>0</v>
      </c>
      <c r="C21" s="100">
        <v>0</v>
      </c>
      <c r="D21" s="47">
        <f t="shared" si="1"/>
        <v>0</v>
      </c>
    </row>
    <row r="22" spans="1:5" x14ac:dyDescent="0.2">
      <c r="A22" s="101" t="s">
        <v>68</v>
      </c>
      <c r="B22" s="99">
        <v>0</v>
      </c>
      <c r="C22" s="100">
        <v>0</v>
      </c>
      <c r="D22" s="47">
        <f t="shared" si="1"/>
        <v>0</v>
      </c>
    </row>
    <row r="23" spans="1:5" ht="13.5" thickBot="1" x14ac:dyDescent="0.25">
      <c r="A23" s="102" t="s">
        <v>68</v>
      </c>
      <c r="B23" s="103">
        <v>0</v>
      </c>
      <c r="C23" s="104">
        <v>0</v>
      </c>
      <c r="D23" s="54">
        <f t="shared" si="1"/>
        <v>0</v>
      </c>
    </row>
    <row r="24" spans="1:5" ht="13.5" thickTop="1" x14ac:dyDescent="0.2">
      <c r="A24" s="48" t="s">
        <v>70</v>
      </c>
      <c r="B24" s="49"/>
      <c r="C24" s="49"/>
      <c r="D24" s="50">
        <f>SUM(D17:D23)</f>
        <v>0</v>
      </c>
      <c r="E24" t="s">
        <v>115</v>
      </c>
    </row>
    <row r="25" spans="1:5" ht="25.5" customHeight="1" thickBot="1" x14ac:dyDescent="0.25">
      <c r="A25" s="107" t="s">
        <v>104</v>
      </c>
      <c r="B25" s="94" t="s">
        <v>105</v>
      </c>
      <c r="C25" s="94" t="s">
        <v>106</v>
      </c>
      <c r="D25" s="63" t="s">
        <v>157</v>
      </c>
    </row>
    <row r="26" spans="1:5" ht="13.5" thickTop="1" x14ac:dyDescent="0.2">
      <c r="A26" s="106" t="s">
        <v>68</v>
      </c>
      <c r="B26" s="96">
        <v>0</v>
      </c>
      <c r="C26" s="97">
        <v>0</v>
      </c>
      <c r="D26" s="47">
        <f t="shared" ref="D26:D31" si="2">B26*C26</f>
        <v>0</v>
      </c>
    </row>
    <row r="27" spans="1:5" x14ac:dyDescent="0.2">
      <c r="A27" s="101" t="s">
        <v>68</v>
      </c>
      <c r="B27" s="99">
        <v>0</v>
      </c>
      <c r="C27" s="100">
        <v>0</v>
      </c>
      <c r="D27" s="47">
        <f t="shared" si="2"/>
        <v>0</v>
      </c>
    </row>
    <row r="28" spans="1:5" x14ac:dyDescent="0.2">
      <c r="A28" s="101" t="s">
        <v>68</v>
      </c>
      <c r="B28" s="99">
        <v>0</v>
      </c>
      <c r="C28" s="100">
        <v>0</v>
      </c>
      <c r="D28" s="47">
        <f t="shared" si="2"/>
        <v>0</v>
      </c>
    </row>
    <row r="29" spans="1:5" x14ac:dyDescent="0.2">
      <c r="A29" s="101" t="s">
        <v>68</v>
      </c>
      <c r="B29" s="99">
        <v>0</v>
      </c>
      <c r="C29" s="100">
        <v>0</v>
      </c>
      <c r="D29" s="47">
        <f t="shared" si="2"/>
        <v>0</v>
      </c>
    </row>
    <row r="30" spans="1:5" x14ac:dyDescent="0.2">
      <c r="A30" s="101" t="s">
        <v>68</v>
      </c>
      <c r="B30" s="99">
        <v>0</v>
      </c>
      <c r="C30" s="100">
        <v>0</v>
      </c>
      <c r="D30" s="47">
        <f t="shared" si="2"/>
        <v>0</v>
      </c>
    </row>
    <row r="31" spans="1:5" ht="13.5" thickBot="1" x14ac:dyDescent="0.25">
      <c r="A31" s="108" t="s">
        <v>68</v>
      </c>
      <c r="B31" s="103">
        <v>0</v>
      </c>
      <c r="C31" s="104">
        <v>0</v>
      </c>
      <c r="D31" s="54">
        <f t="shared" si="2"/>
        <v>0</v>
      </c>
    </row>
    <row r="32" spans="1:5" ht="13.5" thickTop="1" x14ac:dyDescent="0.2">
      <c r="A32" s="48" t="s">
        <v>70</v>
      </c>
      <c r="B32" s="49"/>
      <c r="C32" s="49"/>
      <c r="D32" s="50">
        <f>SUM(D26:D31)</f>
        <v>0</v>
      </c>
      <c r="E32" t="s">
        <v>116</v>
      </c>
    </row>
    <row r="33" spans="1:5" ht="25.5" customHeight="1" thickBot="1" x14ac:dyDescent="0.25">
      <c r="A33" s="94" t="s">
        <v>107</v>
      </c>
      <c r="B33" s="94" t="s">
        <v>105</v>
      </c>
      <c r="C33" s="94" t="s">
        <v>106</v>
      </c>
      <c r="D33" s="63" t="s">
        <v>157</v>
      </c>
    </row>
    <row r="34" spans="1:5" ht="13.5" thickTop="1" x14ac:dyDescent="0.2">
      <c r="A34" s="106" t="s">
        <v>68</v>
      </c>
      <c r="B34" s="96">
        <v>0</v>
      </c>
      <c r="C34" s="97">
        <v>0</v>
      </c>
      <c r="D34" s="47">
        <f>B34*C34</f>
        <v>0</v>
      </c>
    </row>
    <row r="35" spans="1:5" x14ac:dyDescent="0.2">
      <c r="A35" s="101" t="s">
        <v>68</v>
      </c>
      <c r="B35" s="99">
        <v>0</v>
      </c>
      <c r="C35" s="100">
        <v>0</v>
      </c>
      <c r="D35" s="47">
        <f>B35*C35</f>
        <v>0</v>
      </c>
    </row>
    <row r="36" spans="1:5" ht="13.5" thickBot="1" x14ac:dyDescent="0.25">
      <c r="A36" s="108"/>
      <c r="B36" s="103">
        <v>0</v>
      </c>
      <c r="C36" s="104">
        <v>0</v>
      </c>
      <c r="D36" s="54">
        <f>B36*C36</f>
        <v>0</v>
      </c>
    </row>
    <row r="37" spans="1:5" ht="13.5" thickTop="1" x14ac:dyDescent="0.2">
      <c r="A37" s="48" t="s">
        <v>70</v>
      </c>
      <c r="B37" s="49"/>
      <c r="C37" s="49"/>
      <c r="D37" s="50">
        <f>SUM(D34:D36)</f>
        <v>0</v>
      </c>
      <c r="E37" t="s">
        <v>117</v>
      </c>
    </row>
    <row r="38" spans="1:5" ht="25.5" customHeight="1" thickBot="1" x14ac:dyDescent="0.25">
      <c r="A38" s="107" t="s">
        <v>108</v>
      </c>
      <c r="B38" s="94" t="s">
        <v>109</v>
      </c>
      <c r="C38" s="94" t="s">
        <v>106</v>
      </c>
      <c r="D38" s="63" t="s">
        <v>158</v>
      </c>
    </row>
    <row r="39" spans="1:5" ht="13.5" thickTop="1" x14ac:dyDescent="0.2">
      <c r="A39" s="106" t="s">
        <v>68</v>
      </c>
      <c r="B39" s="96">
        <v>0</v>
      </c>
      <c r="C39" s="97">
        <v>0</v>
      </c>
      <c r="D39" s="47">
        <f>B39*C39</f>
        <v>0</v>
      </c>
    </row>
    <row r="40" spans="1:5" x14ac:dyDescent="0.2">
      <c r="A40" s="101" t="s">
        <v>68</v>
      </c>
      <c r="B40" s="99">
        <v>0</v>
      </c>
      <c r="C40" s="100">
        <v>0</v>
      </c>
      <c r="D40" s="47">
        <f>B40*C40</f>
        <v>0</v>
      </c>
    </row>
    <row r="41" spans="1:5" x14ac:dyDescent="0.2">
      <c r="A41" s="101" t="s">
        <v>68</v>
      </c>
      <c r="B41" s="99">
        <v>0</v>
      </c>
      <c r="C41" s="100">
        <v>0</v>
      </c>
      <c r="D41" s="47">
        <f>B41*C41</f>
        <v>0</v>
      </c>
    </row>
    <row r="42" spans="1:5" x14ac:dyDescent="0.2">
      <c r="A42" s="101" t="s">
        <v>68</v>
      </c>
      <c r="B42" s="99">
        <v>0</v>
      </c>
      <c r="C42" s="100">
        <v>0</v>
      </c>
      <c r="D42" s="47">
        <f>B42*C42</f>
        <v>0</v>
      </c>
    </row>
    <row r="43" spans="1:5" ht="13.5" thickBot="1" x14ac:dyDescent="0.25">
      <c r="A43" s="108" t="s">
        <v>68</v>
      </c>
      <c r="B43" s="103">
        <v>0</v>
      </c>
      <c r="C43" s="104">
        <v>0</v>
      </c>
      <c r="D43" s="54">
        <f>B43*C43</f>
        <v>0</v>
      </c>
    </row>
    <row r="44" spans="1:5" ht="13.5" thickTop="1" x14ac:dyDescent="0.2">
      <c r="A44" s="48" t="s">
        <v>70</v>
      </c>
      <c r="B44" s="49"/>
      <c r="C44" s="49"/>
      <c r="D44" s="50">
        <f>SUM(D39:D43)</f>
        <v>0</v>
      </c>
      <c r="E44" t="s">
        <v>118</v>
      </c>
    </row>
    <row r="45" spans="1:5" ht="25.5" customHeight="1" thickBot="1" x14ac:dyDescent="0.25">
      <c r="A45" s="109" t="s">
        <v>110</v>
      </c>
      <c r="B45" s="110" t="s">
        <v>100</v>
      </c>
      <c r="C45" s="110" t="s">
        <v>101</v>
      </c>
      <c r="D45" s="57" t="s">
        <v>158</v>
      </c>
    </row>
    <row r="46" spans="1:5" ht="13.5" thickTop="1" x14ac:dyDescent="0.2">
      <c r="A46" s="106" t="s">
        <v>68</v>
      </c>
      <c r="B46" s="96">
        <v>0</v>
      </c>
      <c r="C46" s="97">
        <v>0</v>
      </c>
      <c r="D46" s="47">
        <f>B46*C46</f>
        <v>0</v>
      </c>
    </row>
    <row r="47" spans="1:5" x14ac:dyDescent="0.2">
      <c r="A47" s="101" t="s">
        <v>68</v>
      </c>
      <c r="B47" s="99">
        <v>0</v>
      </c>
      <c r="C47" s="100">
        <v>0</v>
      </c>
      <c r="D47" s="47">
        <f>B47*C47</f>
        <v>0</v>
      </c>
    </row>
    <row r="48" spans="1:5" ht="13.5" thickBot="1" x14ac:dyDescent="0.25">
      <c r="A48" s="108"/>
      <c r="B48" s="103">
        <v>0</v>
      </c>
      <c r="C48" s="104">
        <v>0</v>
      </c>
      <c r="D48" s="54">
        <f>B48*C48</f>
        <v>0</v>
      </c>
    </row>
    <row r="49" spans="1:5" ht="13.5" thickTop="1" x14ac:dyDescent="0.2">
      <c r="A49" s="48" t="s">
        <v>70</v>
      </c>
      <c r="B49" s="49"/>
      <c r="C49" s="49"/>
      <c r="D49" s="50">
        <f>SUM(D46:D48)</f>
        <v>0</v>
      </c>
      <c r="E49" t="s">
        <v>119</v>
      </c>
    </row>
    <row r="50" spans="1:5" ht="25.5" customHeight="1" thickBot="1" x14ac:dyDescent="0.25">
      <c r="A50" s="111" t="s">
        <v>113</v>
      </c>
      <c r="B50" s="110" t="s">
        <v>111</v>
      </c>
      <c r="C50" s="110" t="s">
        <v>101</v>
      </c>
      <c r="D50" s="58" t="s">
        <v>158</v>
      </c>
    </row>
    <row r="51" spans="1:5" ht="13.5" thickTop="1" x14ac:dyDescent="0.2">
      <c r="A51" s="106" t="s">
        <v>68</v>
      </c>
      <c r="B51" s="96">
        <v>0</v>
      </c>
      <c r="C51" s="97">
        <v>0</v>
      </c>
      <c r="D51" s="47">
        <f>B51*C51</f>
        <v>0</v>
      </c>
    </row>
    <row r="52" spans="1:5" x14ac:dyDescent="0.2">
      <c r="A52" s="101" t="s">
        <v>68</v>
      </c>
      <c r="B52" s="99">
        <v>0</v>
      </c>
      <c r="C52" s="100">
        <v>0</v>
      </c>
      <c r="D52" s="47">
        <f>B52*C52</f>
        <v>0</v>
      </c>
    </row>
    <row r="53" spans="1:5" x14ac:dyDescent="0.2">
      <c r="A53" s="101"/>
      <c r="B53" s="99">
        <v>0</v>
      </c>
      <c r="C53" s="100">
        <v>0</v>
      </c>
      <c r="D53" s="47">
        <f>B53*C53</f>
        <v>0</v>
      </c>
    </row>
    <row r="54" spans="1:5" ht="13.5" thickBot="1" x14ac:dyDescent="0.25">
      <c r="A54" s="108"/>
      <c r="B54" s="103">
        <v>0</v>
      </c>
      <c r="C54" s="104">
        <v>0</v>
      </c>
      <c r="D54" s="54">
        <f>B54*C54</f>
        <v>0</v>
      </c>
    </row>
    <row r="55" spans="1:5" ht="13.5" thickTop="1" x14ac:dyDescent="0.2">
      <c r="A55" s="48" t="s">
        <v>70</v>
      </c>
      <c r="B55" s="49"/>
      <c r="C55" s="49"/>
      <c r="D55" s="50">
        <f>SUM(D51:D54)</f>
        <v>0</v>
      </c>
      <c r="E55" t="s">
        <v>119</v>
      </c>
    </row>
    <row r="56" spans="1:5" ht="25.5" customHeight="1" thickBot="1" x14ac:dyDescent="0.25">
      <c r="A56" s="112" t="s">
        <v>112</v>
      </c>
      <c r="B56" s="110" t="s">
        <v>109</v>
      </c>
      <c r="C56" s="110" t="s">
        <v>106</v>
      </c>
      <c r="D56" s="58" t="s">
        <v>157</v>
      </c>
    </row>
    <row r="57" spans="1:5" ht="13.5" thickTop="1" x14ac:dyDescent="0.2">
      <c r="A57" s="106"/>
      <c r="B57" s="96">
        <v>0</v>
      </c>
      <c r="C57" s="97">
        <v>0</v>
      </c>
      <c r="D57" s="47">
        <f>B57*C57</f>
        <v>0</v>
      </c>
    </row>
    <row r="58" spans="1:5" x14ac:dyDescent="0.2">
      <c r="A58" s="101"/>
      <c r="B58" s="99">
        <v>0</v>
      </c>
      <c r="C58" s="100">
        <v>0</v>
      </c>
      <c r="D58" s="47">
        <f>B58*C58</f>
        <v>0</v>
      </c>
    </row>
    <row r="59" spans="1:5" ht="13.5" thickBot="1" x14ac:dyDescent="0.25">
      <c r="A59" s="108"/>
      <c r="B59" s="103">
        <v>0</v>
      </c>
      <c r="C59" s="104">
        <v>0</v>
      </c>
      <c r="D59" s="47">
        <f>B59*C59</f>
        <v>0</v>
      </c>
    </row>
    <row r="60" spans="1:5" ht="13.5" thickTop="1" x14ac:dyDescent="0.2">
      <c r="A60" s="48" t="s">
        <v>70</v>
      </c>
      <c r="B60" s="49"/>
      <c r="C60" s="49"/>
      <c r="D60" s="73">
        <f>SUM(D57:D59)</f>
        <v>0</v>
      </c>
      <c r="E60" t="s">
        <v>119</v>
      </c>
    </row>
    <row r="61" spans="1:5" ht="18" customHeight="1" x14ac:dyDescent="0.2">
      <c r="A61" s="64" t="s">
        <v>71</v>
      </c>
      <c r="B61" s="65"/>
      <c r="C61" s="66"/>
      <c r="D61" s="67">
        <f>D15+D24+D32+D37+D44</f>
        <v>0</v>
      </c>
      <c r="E61" t="s">
        <v>120</v>
      </c>
    </row>
    <row r="62" spans="1:5" ht="18" customHeight="1" x14ac:dyDescent="0.2">
      <c r="A62" s="59" t="s">
        <v>72</v>
      </c>
      <c r="B62" s="60"/>
      <c r="C62" s="61"/>
      <c r="D62" s="62">
        <f>D49+D55+D60</f>
        <v>0</v>
      </c>
      <c r="E62" t="s">
        <v>121</v>
      </c>
    </row>
    <row r="63" spans="1:5" ht="2.1" customHeight="1" thickBot="1" x14ac:dyDescent="0.25">
      <c r="A63" s="5"/>
      <c r="D63" s="51"/>
    </row>
    <row r="64" spans="1:5" ht="18" customHeight="1" thickTop="1" thickBot="1" x14ac:dyDescent="0.25">
      <c r="A64" s="56" t="s">
        <v>45</v>
      </c>
      <c r="B64" s="55"/>
      <c r="C64" s="55"/>
      <c r="D64" s="113">
        <f>D61+D62</f>
        <v>0</v>
      </c>
      <c r="E64" t="s">
        <v>122</v>
      </c>
    </row>
    <row r="65" ht="13.5" thickTop="1" x14ac:dyDescent="0.2"/>
  </sheetData>
  <sheetProtection algorithmName="SHA-512" hashValue="8SmAEcv3vHgvVLeCpePMl+Aq+5q0ZIKMnf1f9W03uFvx7Ktp05E/sFQPItdUPy6l/hI51hcIf9iN67mJ2h2UrA==" saltValue="SutG671jcTb1EBh2cSFINw==" spinCount="100000" sheet="1" selectLockedCells="1"/>
  <mergeCells count="5">
    <mergeCell ref="B4:D4"/>
    <mergeCell ref="B5:D5"/>
    <mergeCell ref="A1:D1"/>
    <mergeCell ref="B3:D3"/>
    <mergeCell ref="A2:D2"/>
  </mergeCells>
  <phoneticPr fontId="0" type="noConversion"/>
  <printOptions horizontalCentered="1"/>
  <pageMargins left="0.23" right="0.24" top="0.17" bottom="0.17" header="0.17" footer="0.17"/>
  <pageSetup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F24"/>
  <sheetViews>
    <sheetView topLeftCell="A5" workbookViewId="0">
      <selection activeCell="D11" sqref="D11"/>
    </sheetView>
  </sheetViews>
  <sheetFormatPr defaultRowHeight="12.75" x14ac:dyDescent="0.2"/>
  <cols>
    <col min="1" max="1" width="30.7109375" customWidth="1"/>
    <col min="2" max="2" width="15.7109375" style="44" customWidth="1"/>
    <col min="3" max="3" width="25.7109375" style="44" customWidth="1"/>
    <col min="4" max="4" width="50.7109375" style="52" customWidth="1"/>
    <col min="5" max="5" width="20.7109375" customWidth="1"/>
  </cols>
  <sheetData>
    <row r="1" spans="1:6" x14ac:dyDescent="0.2">
      <c r="A1" s="298" t="s">
        <v>124</v>
      </c>
      <c r="B1" s="299"/>
      <c r="C1" s="299"/>
      <c r="D1" s="300"/>
    </row>
    <row r="2" spans="1:6" ht="15.75" x14ac:dyDescent="0.25">
      <c r="A2" s="301" t="s">
        <v>311</v>
      </c>
      <c r="B2" s="302"/>
      <c r="C2" s="302"/>
      <c r="D2" s="303"/>
      <c r="E2" s="4" t="s">
        <v>1</v>
      </c>
      <c r="F2" s="4"/>
    </row>
    <row r="3" spans="1:6" ht="15.75" x14ac:dyDescent="0.25">
      <c r="A3" s="76" t="s">
        <v>294</v>
      </c>
      <c r="B3" s="281">
        <f>'Contact Sheet'!C5</f>
        <v>0</v>
      </c>
      <c r="C3" s="283"/>
      <c r="D3" s="296"/>
      <c r="E3" s="3" t="s">
        <v>97</v>
      </c>
    </row>
    <row r="4" spans="1:6" ht="15.75" x14ac:dyDescent="0.25">
      <c r="A4" s="76" t="s">
        <v>73</v>
      </c>
      <c r="B4" s="281">
        <f>'CSP 1'!$C$7</f>
        <v>0</v>
      </c>
      <c r="C4" s="283"/>
      <c r="D4" s="296"/>
      <c r="E4" s="3" t="s">
        <v>98</v>
      </c>
    </row>
    <row r="5" spans="1:6" ht="15.75" x14ac:dyDescent="0.25">
      <c r="A5" s="76" t="s">
        <v>74</v>
      </c>
      <c r="B5" s="281">
        <f>'CSP 1'!$C$5</f>
        <v>0</v>
      </c>
      <c r="C5" s="281"/>
      <c r="D5" s="297"/>
      <c r="E5" s="3" t="s">
        <v>98</v>
      </c>
    </row>
    <row r="6" spans="1:6" ht="15" x14ac:dyDescent="0.25">
      <c r="A6" s="141" t="s">
        <v>68</v>
      </c>
      <c r="B6" s="77"/>
      <c r="C6" s="304" t="s">
        <v>68</v>
      </c>
      <c r="D6" s="305"/>
    </row>
    <row r="7" spans="1:6" ht="35.1" customHeight="1" x14ac:dyDescent="0.2">
      <c r="A7" s="78" t="s">
        <v>132</v>
      </c>
      <c r="B7" s="79" t="s">
        <v>133</v>
      </c>
      <c r="C7" s="79" t="s">
        <v>140</v>
      </c>
      <c r="D7" s="79" t="s">
        <v>134</v>
      </c>
      <c r="E7" s="3" t="s">
        <v>142</v>
      </c>
    </row>
    <row r="8" spans="1:6" ht="15" thickBot="1" x14ac:dyDescent="0.25">
      <c r="A8" s="80" t="s">
        <v>173</v>
      </c>
      <c r="B8" s="81">
        <f>'CSP 1'!C32</f>
        <v>0</v>
      </c>
      <c r="C8" s="82"/>
      <c r="D8" s="83"/>
    </row>
    <row r="9" spans="1:6" ht="60" customHeight="1" thickTop="1" thickBot="1" x14ac:dyDescent="0.25">
      <c r="A9" s="86" t="s">
        <v>151</v>
      </c>
      <c r="B9" s="140">
        <f>'CSP 1'!C33</f>
        <v>0</v>
      </c>
      <c r="C9" s="87" t="s">
        <v>164</v>
      </c>
      <c r="D9" s="92"/>
      <c r="E9" s="24" t="s">
        <v>143</v>
      </c>
    </row>
    <row r="10" spans="1:6" ht="60" customHeight="1" thickTop="1" thickBot="1" x14ac:dyDescent="0.25">
      <c r="A10" s="86" t="s">
        <v>159</v>
      </c>
      <c r="B10" s="81">
        <f>'CSP 1'!C34</f>
        <v>0</v>
      </c>
      <c r="C10" s="87" t="s">
        <v>165</v>
      </c>
      <c r="D10" s="92"/>
      <c r="E10" s="24" t="s">
        <v>167</v>
      </c>
    </row>
    <row r="11" spans="1:6" ht="60" customHeight="1" thickTop="1" thickBot="1" x14ac:dyDescent="0.25">
      <c r="A11" s="84" t="s">
        <v>135</v>
      </c>
      <c r="B11" s="81">
        <f>'CSP 1'!C36</f>
        <v>0</v>
      </c>
      <c r="C11" s="85" t="s">
        <v>138</v>
      </c>
      <c r="D11" s="92" t="s">
        <v>68</v>
      </c>
      <c r="E11" s="24" t="s">
        <v>143</v>
      </c>
    </row>
    <row r="12" spans="1:6" ht="60" customHeight="1" thickTop="1" thickBot="1" x14ac:dyDescent="0.25">
      <c r="A12" s="84" t="s">
        <v>136</v>
      </c>
      <c r="B12" s="81">
        <f>'CSP 1'!C37</f>
        <v>0</v>
      </c>
      <c r="C12" s="85" t="s">
        <v>166</v>
      </c>
      <c r="D12" s="92" t="s">
        <v>68</v>
      </c>
      <c r="E12" s="24" t="s">
        <v>143</v>
      </c>
    </row>
    <row r="13" spans="1:6" ht="60" customHeight="1" thickTop="1" thickBot="1" x14ac:dyDescent="0.25">
      <c r="A13" s="86" t="s">
        <v>137</v>
      </c>
      <c r="B13" s="81">
        <f>'CSP 1'!C38</f>
        <v>0</v>
      </c>
      <c r="C13" s="87" t="s">
        <v>139</v>
      </c>
      <c r="D13" s="74" t="s">
        <v>68</v>
      </c>
      <c r="E13" s="24" t="s">
        <v>143</v>
      </c>
    </row>
    <row r="14" spans="1:6" ht="35.1" customHeight="1" thickTop="1" thickBot="1" x14ac:dyDescent="0.25">
      <c r="A14" s="78" t="s">
        <v>148</v>
      </c>
      <c r="B14" s="79" t="s">
        <v>147</v>
      </c>
      <c r="C14" s="79" t="s">
        <v>140</v>
      </c>
      <c r="D14" s="75" t="s">
        <v>134</v>
      </c>
      <c r="E14" s="24"/>
    </row>
    <row r="15" spans="1:6" ht="60" customHeight="1" thickTop="1" thickBot="1" x14ac:dyDescent="0.25">
      <c r="A15" s="88" t="s">
        <v>144</v>
      </c>
      <c r="B15" s="89" t="e">
        <f>'CSP 1'!C41</f>
        <v>#DIV/0!</v>
      </c>
      <c r="C15" s="88" t="s">
        <v>145</v>
      </c>
      <c r="D15" s="92" t="s">
        <v>68</v>
      </c>
      <c r="E15" s="24" t="s">
        <v>143</v>
      </c>
    </row>
    <row r="16" spans="1:6" ht="60" customHeight="1" thickTop="1" thickBot="1" x14ac:dyDescent="0.25">
      <c r="A16" s="84" t="s">
        <v>185</v>
      </c>
      <c r="B16" s="90" t="e">
        <f>'CSP 1'!C40</f>
        <v>#DIV/0!</v>
      </c>
      <c r="C16" s="84" t="s">
        <v>168</v>
      </c>
      <c r="D16" s="92" t="s">
        <v>68</v>
      </c>
      <c r="E16" s="24" t="s">
        <v>143</v>
      </c>
    </row>
    <row r="17" spans="1:5" ht="60" customHeight="1" thickTop="1" thickBot="1" x14ac:dyDescent="0.25">
      <c r="A17" s="84" t="s">
        <v>141</v>
      </c>
      <c r="B17" s="91" t="e">
        <f>'CSP 1'!E55</f>
        <v>#DIV/0!</v>
      </c>
      <c r="C17" s="84" t="s">
        <v>146</v>
      </c>
      <c r="D17" s="92" t="s">
        <v>68</v>
      </c>
      <c r="E17" s="24" t="s">
        <v>143</v>
      </c>
    </row>
    <row r="18" spans="1:5" ht="35.1" customHeight="1" thickTop="1" thickBot="1" x14ac:dyDescent="0.25">
      <c r="A18" s="293" t="s">
        <v>149</v>
      </c>
      <c r="B18" s="294"/>
      <c r="C18" s="294"/>
      <c r="D18" s="295"/>
    </row>
    <row r="19" spans="1:5" ht="35.1" customHeight="1" thickTop="1" x14ac:dyDescent="0.2">
      <c r="A19" s="284" t="s">
        <v>68</v>
      </c>
      <c r="B19" s="285"/>
      <c r="C19" s="285"/>
      <c r="D19" s="286"/>
      <c r="E19" s="24" t="s">
        <v>143</v>
      </c>
    </row>
    <row r="20" spans="1:5" ht="35.1" customHeight="1" x14ac:dyDescent="0.2">
      <c r="A20" s="287"/>
      <c r="B20" s="288"/>
      <c r="C20" s="288"/>
      <c r="D20" s="289"/>
    </row>
    <row r="21" spans="1:5" ht="35.1" customHeight="1" x14ac:dyDescent="0.2">
      <c r="A21" s="287"/>
      <c r="B21" s="288"/>
      <c r="C21" s="288"/>
      <c r="D21" s="289"/>
    </row>
    <row r="22" spans="1:5" ht="35.1" customHeight="1" x14ac:dyDescent="0.2">
      <c r="A22" s="287"/>
      <c r="B22" s="288"/>
      <c r="C22" s="288"/>
      <c r="D22" s="289"/>
    </row>
    <row r="23" spans="1:5" ht="35.1" customHeight="1" thickBot="1" x14ac:dyDescent="0.25">
      <c r="A23" s="290"/>
      <c r="B23" s="291"/>
      <c r="C23" s="291"/>
      <c r="D23" s="292"/>
    </row>
    <row r="24" spans="1:5" ht="13.5" thickTop="1" x14ac:dyDescent="0.2"/>
  </sheetData>
  <sheetProtection algorithmName="SHA-512" hashValue="NKtUu2SLYvXPk3qpT4WAHUYrBY89kr28aw7+dZALacQQr1Ay2E4gauh4pWP5P2Ib6bkJoJoESF+4uvCUUtbpCw==" saltValue="q9Tz7hPlrWNG+AwGfQUt+g==" spinCount="100000" sheet="1" selectLockedCells="1"/>
  <mergeCells count="8">
    <mergeCell ref="A19:D23"/>
    <mergeCell ref="A18:D18"/>
    <mergeCell ref="B4:D4"/>
    <mergeCell ref="B5:D5"/>
    <mergeCell ref="A1:D1"/>
    <mergeCell ref="B3:D3"/>
    <mergeCell ref="A2:D2"/>
    <mergeCell ref="C6:D6"/>
  </mergeCells>
  <phoneticPr fontId="0" type="noConversion"/>
  <printOptions horizontalCentered="1"/>
  <pageMargins left="0.23" right="0.24" top="0.17" bottom="0.17" header="0.17" footer="0.17"/>
  <pageSetup scale="82" orientation="portrait" r:id="rId1"/>
  <headerFooter alignWithMargins="0"/>
  <ignoredErrors>
    <ignoredError sqref="B17"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8"/>
  <sheetViews>
    <sheetView topLeftCell="A2" zoomScaleNormal="100" workbookViewId="0">
      <selection activeCell="C21" sqref="C21"/>
    </sheetView>
  </sheetViews>
  <sheetFormatPr defaultRowHeight="12.75" x14ac:dyDescent="0.2"/>
  <cols>
    <col min="1" max="1" width="5.28515625" style="5" customWidth="1"/>
    <col min="2" max="2" width="39.7109375" style="23" customWidth="1"/>
    <col min="3" max="3" width="24" customWidth="1"/>
    <col min="4" max="4" width="8.7109375" customWidth="1"/>
    <col min="5" max="5" width="11.28515625" style="19" customWidth="1"/>
    <col min="6" max="6" width="9.28515625" style="19" customWidth="1"/>
    <col min="7" max="7" width="21.42578125" bestFit="1" customWidth="1"/>
    <col min="8" max="8" width="46.42578125" hidden="1" customWidth="1"/>
    <col min="9" max="9" width="31.42578125" hidden="1" customWidth="1"/>
    <col min="10" max="10" width="5.7109375" hidden="1" customWidth="1"/>
    <col min="11" max="11" width="15.7109375" hidden="1" customWidth="1"/>
    <col min="12" max="16" width="9.28515625" customWidth="1"/>
  </cols>
  <sheetData>
    <row r="1" spans="1:11" x14ac:dyDescent="0.2">
      <c r="A1" s="266" t="s">
        <v>124</v>
      </c>
      <c r="B1" s="266"/>
      <c r="C1" s="266"/>
      <c r="D1" s="266"/>
      <c r="E1" s="266"/>
      <c r="F1" s="266"/>
    </row>
    <row r="2" spans="1:11" ht="15.75" x14ac:dyDescent="0.25">
      <c r="A2" s="267" t="s">
        <v>309</v>
      </c>
      <c r="B2" s="267"/>
      <c r="C2" s="267"/>
      <c r="D2" s="267"/>
      <c r="E2" s="267"/>
      <c r="F2" s="267"/>
    </row>
    <row r="3" spans="1:11" ht="18.75" customHeight="1" x14ac:dyDescent="0.2">
      <c r="B3" s="18" t="s">
        <v>296</v>
      </c>
      <c r="C3" s="213">
        <f>'Contact Sheet'!C5</f>
        <v>0</v>
      </c>
      <c r="D3" s="221"/>
      <c r="E3" s="221"/>
      <c r="F3" s="221"/>
      <c r="G3" s="3" t="s">
        <v>94</v>
      </c>
      <c r="H3" s="6" t="s">
        <v>274</v>
      </c>
      <c r="I3" s="208" t="s">
        <v>275</v>
      </c>
    </row>
    <row r="4" spans="1:11" x14ac:dyDescent="0.2">
      <c r="A4" s="16" t="s">
        <v>0</v>
      </c>
      <c r="B4" s="17" t="s">
        <v>30</v>
      </c>
      <c r="C4" s="20"/>
      <c r="D4" s="20"/>
      <c r="E4" s="21"/>
      <c r="F4" s="21"/>
      <c r="G4" s="4" t="s">
        <v>1</v>
      </c>
      <c r="H4" s="6" t="s">
        <v>252</v>
      </c>
      <c r="I4" s="6" t="s">
        <v>161</v>
      </c>
      <c r="J4" t="s">
        <v>5</v>
      </c>
      <c r="K4" t="s">
        <v>31</v>
      </c>
    </row>
    <row r="5" spans="1:11" x14ac:dyDescent="0.2">
      <c r="A5" s="5">
        <v>1</v>
      </c>
      <c r="B5" s="19" t="s">
        <v>74</v>
      </c>
      <c r="C5" s="22"/>
      <c r="D5" s="228"/>
      <c r="E5" s="229"/>
      <c r="F5" s="229"/>
      <c r="G5" s="3" t="s">
        <v>32</v>
      </c>
      <c r="H5" s="6" t="s">
        <v>276</v>
      </c>
      <c r="I5" s="6" t="s">
        <v>282</v>
      </c>
      <c r="J5" t="s">
        <v>186</v>
      </c>
      <c r="K5" t="s">
        <v>33</v>
      </c>
    </row>
    <row r="6" spans="1:11" x14ac:dyDescent="0.2">
      <c r="A6" s="5">
        <v>2</v>
      </c>
      <c r="B6" s="23" t="s">
        <v>34</v>
      </c>
      <c r="C6" s="22"/>
      <c r="D6" s="230"/>
      <c r="E6" s="231"/>
      <c r="F6" s="231"/>
      <c r="G6" s="3" t="s">
        <v>32</v>
      </c>
      <c r="H6" s="6" t="s">
        <v>254</v>
      </c>
      <c r="I6" s="6" t="s">
        <v>161</v>
      </c>
      <c r="J6" t="s">
        <v>187</v>
      </c>
      <c r="K6" t="s">
        <v>35</v>
      </c>
    </row>
    <row r="7" spans="1:11" x14ac:dyDescent="0.2">
      <c r="A7" s="5">
        <v>3</v>
      </c>
      <c r="B7" s="207" t="s">
        <v>169</v>
      </c>
      <c r="C7" s="214" t="s">
        <v>274</v>
      </c>
      <c r="D7" s="230"/>
      <c r="E7" s="231"/>
      <c r="F7" s="231"/>
      <c r="G7" s="142" t="s">
        <v>32</v>
      </c>
      <c r="H7" s="204" t="s">
        <v>284</v>
      </c>
      <c r="I7" s="6" t="s">
        <v>161</v>
      </c>
      <c r="J7" t="s">
        <v>188</v>
      </c>
      <c r="K7" t="s">
        <v>36</v>
      </c>
    </row>
    <row r="8" spans="1:11" x14ac:dyDescent="0.2">
      <c r="B8" s="202"/>
      <c r="C8" s="233" t="str">
        <f>LOOKUP(C7,H3:H33,I3:I33)</f>
        <v>Auto populates</v>
      </c>
      <c r="D8" s="230"/>
      <c r="E8" s="231"/>
      <c r="F8" s="231"/>
      <c r="G8" s="24" t="s">
        <v>68</v>
      </c>
      <c r="H8" s="6" t="s">
        <v>281</v>
      </c>
      <c r="I8" s="6" t="s">
        <v>282</v>
      </c>
      <c r="J8" t="s">
        <v>17</v>
      </c>
      <c r="K8" t="s">
        <v>37</v>
      </c>
    </row>
    <row r="9" spans="1:11" ht="13.5" customHeight="1" x14ac:dyDescent="0.2">
      <c r="A9" s="125">
        <v>4</v>
      </c>
      <c r="B9" s="124" t="s">
        <v>126</v>
      </c>
      <c r="C9" s="25"/>
      <c r="D9" s="232"/>
      <c r="E9" s="231"/>
      <c r="F9" s="231"/>
      <c r="G9" s="24" t="s">
        <v>3</v>
      </c>
      <c r="H9" s="6" t="s">
        <v>262</v>
      </c>
      <c r="I9" s="6" t="s">
        <v>257</v>
      </c>
    </row>
    <row r="10" spans="1:11" ht="12.75" customHeight="1" x14ac:dyDescent="0.2">
      <c r="A10" s="5">
        <v>5</v>
      </c>
      <c r="B10" s="23" t="s">
        <v>127</v>
      </c>
      <c r="C10" s="126" t="s">
        <v>68</v>
      </c>
      <c r="D10" s="26"/>
      <c r="G10" s="24" t="s">
        <v>3</v>
      </c>
      <c r="H10" s="6" t="s">
        <v>263</v>
      </c>
      <c r="I10" s="6" t="s">
        <v>161</v>
      </c>
    </row>
    <row r="11" spans="1:11" x14ac:dyDescent="0.2">
      <c r="A11" s="5">
        <v>6</v>
      </c>
      <c r="B11" s="277" t="s">
        <v>128</v>
      </c>
      <c r="C11" s="278"/>
      <c r="D11" s="277"/>
      <c r="E11" s="278"/>
      <c r="F11" s="226"/>
      <c r="G11" s="24"/>
      <c r="H11" s="6" t="s">
        <v>264</v>
      </c>
      <c r="I11" s="6" t="s">
        <v>161</v>
      </c>
    </row>
    <row r="12" spans="1:11" ht="12.75" customHeight="1" x14ac:dyDescent="0.2">
      <c r="A12" s="15" t="s">
        <v>57</v>
      </c>
      <c r="B12" s="18" t="s">
        <v>56</v>
      </c>
      <c r="C12" s="27" t="s">
        <v>68</v>
      </c>
      <c r="D12" s="28"/>
      <c r="G12" s="24" t="s">
        <v>3</v>
      </c>
      <c r="H12" s="6" t="s">
        <v>265</v>
      </c>
      <c r="I12" s="6" t="s">
        <v>162</v>
      </c>
    </row>
    <row r="13" spans="1:11" ht="12.75" customHeight="1" x14ac:dyDescent="0.2">
      <c r="A13" s="15" t="s">
        <v>58</v>
      </c>
      <c r="B13" s="18" t="s">
        <v>38</v>
      </c>
      <c r="C13" s="29" t="s">
        <v>68</v>
      </c>
      <c r="D13" s="28"/>
      <c r="G13" s="24" t="s">
        <v>3</v>
      </c>
      <c r="H13" s="6" t="s">
        <v>193</v>
      </c>
      <c r="I13" s="6" t="s">
        <v>245</v>
      </c>
    </row>
    <row r="14" spans="1:11" ht="12.75" customHeight="1" x14ac:dyDescent="0.2">
      <c r="A14" s="15" t="s">
        <v>59</v>
      </c>
      <c r="B14" s="18" t="s">
        <v>51</v>
      </c>
      <c r="C14" s="29" t="s">
        <v>68</v>
      </c>
      <c r="D14" s="28"/>
      <c r="G14" s="24" t="s">
        <v>3</v>
      </c>
      <c r="H14" s="6" t="s">
        <v>307</v>
      </c>
      <c r="I14" s="6" t="s">
        <v>259</v>
      </c>
    </row>
    <row r="15" spans="1:11" ht="12.75" customHeight="1" x14ac:dyDescent="0.2">
      <c r="A15" s="15" t="s">
        <v>60</v>
      </c>
      <c r="B15" s="18" t="s">
        <v>55</v>
      </c>
      <c r="C15" s="29" t="s">
        <v>68</v>
      </c>
      <c r="D15" s="28"/>
      <c r="G15" s="24" t="s">
        <v>3</v>
      </c>
      <c r="H15" s="6" t="s">
        <v>277</v>
      </c>
      <c r="I15" s="6" t="s">
        <v>259</v>
      </c>
    </row>
    <row r="16" spans="1:11" ht="12.75" customHeight="1" x14ac:dyDescent="0.2">
      <c r="A16" s="15" t="s">
        <v>61</v>
      </c>
      <c r="B16" s="18" t="s">
        <v>82</v>
      </c>
      <c r="C16" s="29" t="s">
        <v>68</v>
      </c>
      <c r="D16" s="28"/>
      <c r="G16" s="24" t="s">
        <v>3</v>
      </c>
      <c r="H16" s="6" t="s">
        <v>292</v>
      </c>
      <c r="I16" s="6" t="s">
        <v>259</v>
      </c>
    </row>
    <row r="17" spans="1:10" ht="12.75" customHeight="1" x14ac:dyDescent="0.2">
      <c r="A17" s="15" t="s">
        <v>62</v>
      </c>
      <c r="B17" s="18" t="s">
        <v>52</v>
      </c>
      <c r="C17" s="29" t="s">
        <v>68</v>
      </c>
      <c r="D17" s="28"/>
      <c r="G17" s="24" t="s">
        <v>3</v>
      </c>
      <c r="H17" s="6" t="s">
        <v>291</v>
      </c>
      <c r="I17" s="6" t="s">
        <v>259</v>
      </c>
    </row>
    <row r="18" spans="1:10" ht="12.75" customHeight="1" x14ac:dyDescent="0.2">
      <c r="A18" s="15" t="s">
        <v>63</v>
      </c>
      <c r="B18" s="18" t="s">
        <v>53</v>
      </c>
      <c r="C18" s="29" t="s">
        <v>68</v>
      </c>
      <c r="D18" s="28"/>
      <c r="G18" s="24" t="s">
        <v>3</v>
      </c>
      <c r="H18" s="6" t="s">
        <v>278</v>
      </c>
      <c r="I18" s="6" t="s">
        <v>259</v>
      </c>
    </row>
    <row r="19" spans="1:10" ht="12.75" customHeight="1" x14ac:dyDescent="0.2">
      <c r="A19" s="15" t="s">
        <v>64</v>
      </c>
      <c r="B19" s="18" t="s">
        <v>39</v>
      </c>
      <c r="C19" s="29" t="s">
        <v>68</v>
      </c>
      <c r="D19" s="28"/>
      <c r="G19" s="24" t="s">
        <v>3</v>
      </c>
      <c r="H19" s="6" t="s">
        <v>279</v>
      </c>
      <c r="I19" s="6" t="s">
        <v>258</v>
      </c>
    </row>
    <row r="20" spans="1:10" ht="12.75" customHeight="1" x14ac:dyDescent="0.2">
      <c r="A20" s="15" t="s">
        <v>65</v>
      </c>
      <c r="B20" s="18" t="s">
        <v>83</v>
      </c>
      <c r="C20" s="29" t="s">
        <v>68</v>
      </c>
      <c r="D20" s="28"/>
      <c r="G20" s="24" t="s">
        <v>3</v>
      </c>
      <c r="H20" s="6" t="s">
        <v>266</v>
      </c>
      <c r="I20" s="6" t="s">
        <v>160</v>
      </c>
    </row>
    <row r="21" spans="1:10" ht="12.75" customHeight="1" x14ac:dyDescent="0.2">
      <c r="A21" s="15" t="s">
        <v>66</v>
      </c>
      <c r="B21" s="18" t="s">
        <v>54</v>
      </c>
      <c r="C21" s="29" t="s">
        <v>68</v>
      </c>
      <c r="D21" s="28"/>
      <c r="G21" s="24" t="s">
        <v>3</v>
      </c>
      <c r="H21" s="6" t="s">
        <v>195</v>
      </c>
      <c r="I21" s="6" t="s">
        <v>245</v>
      </c>
    </row>
    <row r="22" spans="1:10" ht="12.75" customHeight="1" x14ac:dyDescent="0.2">
      <c r="A22" s="15" t="s">
        <v>67</v>
      </c>
      <c r="B22" s="18" t="s">
        <v>84</v>
      </c>
      <c r="C22" s="29" t="s">
        <v>68</v>
      </c>
      <c r="D22" s="28"/>
      <c r="G22" s="24" t="s">
        <v>3</v>
      </c>
      <c r="H22" s="6" t="s">
        <v>261</v>
      </c>
      <c r="I22" s="6" t="s">
        <v>161</v>
      </c>
      <c r="J22" t="s">
        <v>68</v>
      </c>
    </row>
    <row r="23" spans="1:10" x14ac:dyDescent="0.2">
      <c r="A23" s="15"/>
      <c r="B23" s="18"/>
      <c r="C23" s="28"/>
      <c r="D23" s="28"/>
      <c r="G23" s="24"/>
      <c r="H23" s="6" t="s">
        <v>267</v>
      </c>
      <c r="I23" s="6" t="s">
        <v>161</v>
      </c>
    </row>
    <row r="24" spans="1:10" x14ac:dyDescent="0.2">
      <c r="A24" s="15"/>
      <c r="B24" s="18"/>
      <c r="C24" s="28"/>
      <c r="D24" s="28"/>
      <c r="G24" s="24"/>
      <c r="H24" s="6" t="s">
        <v>268</v>
      </c>
      <c r="I24" s="6" t="s">
        <v>161</v>
      </c>
    </row>
    <row r="25" spans="1:10" x14ac:dyDescent="0.2">
      <c r="A25" s="5">
        <v>7</v>
      </c>
      <c r="B25" s="276" t="s">
        <v>88</v>
      </c>
      <c r="C25" s="276"/>
      <c r="D25" s="12"/>
      <c r="E25" s="12"/>
      <c r="F25" s="12"/>
      <c r="G25" s="24"/>
      <c r="H25" s="6" t="s">
        <v>269</v>
      </c>
      <c r="I25" s="6" t="s">
        <v>161</v>
      </c>
    </row>
    <row r="26" spans="1:10" x14ac:dyDescent="0.2">
      <c r="A26" s="15" t="s">
        <v>57</v>
      </c>
      <c r="B26" s="71" t="s">
        <v>129</v>
      </c>
      <c r="C26" s="30">
        <v>0</v>
      </c>
      <c r="D26" s="127"/>
      <c r="E26" s="128"/>
      <c r="G26" s="24" t="s">
        <v>3</v>
      </c>
      <c r="H26" s="6" t="s">
        <v>270</v>
      </c>
      <c r="I26" s="6" t="s">
        <v>161</v>
      </c>
    </row>
    <row r="27" spans="1:10" x14ac:dyDescent="0.2">
      <c r="A27" s="15" t="s">
        <v>58</v>
      </c>
      <c r="B27" s="71" t="s">
        <v>130</v>
      </c>
      <c r="C27" s="31" t="e">
        <f>C26/C10</f>
        <v>#VALUE!</v>
      </c>
      <c r="D27" s="32"/>
      <c r="E27" s="129"/>
      <c r="G27" s="24" t="s">
        <v>40</v>
      </c>
      <c r="H27" t="s">
        <v>194</v>
      </c>
      <c r="I27" s="6" t="s">
        <v>260</v>
      </c>
    </row>
    <row r="28" spans="1:10" x14ac:dyDescent="0.2">
      <c r="A28" s="5">
        <v>8</v>
      </c>
      <c r="B28" s="23" t="s">
        <v>41</v>
      </c>
      <c r="C28" s="33" t="s">
        <v>68</v>
      </c>
      <c r="D28" s="34"/>
      <c r="G28" s="24" t="s">
        <v>3</v>
      </c>
      <c r="H28" t="s">
        <v>196</v>
      </c>
      <c r="I28" s="6" t="s">
        <v>260</v>
      </c>
    </row>
    <row r="29" spans="1:10" x14ac:dyDescent="0.2">
      <c r="A29" s="5">
        <v>9</v>
      </c>
      <c r="B29" s="23" t="s">
        <v>42</v>
      </c>
      <c r="C29" s="215" t="s">
        <v>68</v>
      </c>
      <c r="D29" s="25"/>
      <c r="E29" s="25"/>
      <c r="F29" s="25"/>
      <c r="G29" s="24" t="s">
        <v>3</v>
      </c>
      <c r="H29" s="6" t="s">
        <v>271</v>
      </c>
      <c r="I29" s="6" t="s">
        <v>161</v>
      </c>
    </row>
    <row r="30" spans="1:10" ht="13.5" thickBot="1" x14ac:dyDescent="0.25">
      <c r="A30" s="5">
        <v>10</v>
      </c>
      <c r="B30" s="23" t="s">
        <v>43</v>
      </c>
      <c r="C30" s="216" t="s">
        <v>68</v>
      </c>
      <c r="D30" s="217"/>
      <c r="E30" s="217"/>
      <c r="F30" s="217"/>
      <c r="G30" s="24" t="s">
        <v>3</v>
      </c>
      <c r="H30" s="6" t="s">
        <v>190</v>
      </c>
      <c r="I30" s="6" t="s">
        <v>245</v>
      </c>
    </row>
    <row r="31" spans="1:10" ht="13.5" thickTop="1" x14ac:dyDescent="0.2">
      <c r="A31" s="16" t="s">
        <v>22</v>
      </c>
      <c r="B31" s="17" t="s">
        <v>125</v>
      </c>
      <c r="C31" s="20"/>
      <c r="D31" s="20"/>
      <c r="E31" s="224"/>
      <c r="F31" s="225"/>
      <c r="G31" s="24"/>
      <c r="H31" s="6" t="s">
        <v>272</v>
      </c>
      <c r="I31" s="6" t="s">
        <v>161</v>
      </c>
    </row>
    <row r="32" spans="1:10" x14ac:dyDescent="0.2">
      <c r="A32" s="5">
        <v>1</v>
      </c>
      <c r="B32" s="23" t="s">
        <v>199</v>
      </c>
      <c r="C32" s="130"/>
      <c r="E32" s="209" t="e">
        <f>C32/$C$39</f>
        <v>#DIV/0!</v>
      </c>
      <c r="F32" s="227" t="e">
        <f>E32*$C$9</f>
        <v>#DIV/0!</v>
      </c>
      <c r="G32" s="24" t="s">
        <v>44</v>
      </c>
      <c r="H32" s="6" t="s">
        <v>273</v>
      </c>
      <c r="I32" s="6" t="s">
        <v>160</v>
      </c>
    </row>
    <row r="33" spans="1:9" x14ac:dyDescent="0.2">
      <c r="A33" s="5">
        <v>2</v>
      </c>
      <c r="B33" s="23" t="s">
        <v>151</v>
      </c>
      <c r="C33" s="130"/>
      <c r="E33" s="209" t="e">
        <f>C33/$C$39</f>
        <v>#DIV/0!</v>
      </c>
      <c r="F33" s="227" t="e">
        <f t="shared" ref="F33:F39" si="0">E33*$C$9</f>
        <v>#DIV/0!</v>
      </c>
      <c r="G33" s="24" t="s">
        <v>44</v>
      </c>
      <c r="H33" t="s">
        <v>181</v>
      </c>
      <c r="I33" s="6" t="s">
        <v>161</v>
      </c>
    </row>
    <row r="34" spans="1:9" x14ac:dyDescent="0.2">
      <c r="A34" s="5">
        <v>3</v>
      </c>
      <c r="B34" s="23" t="s">
        <v>152</v>
      </c>
      <c r="C34" s="133"/>
      <c r="E34" s="209" t="e">
        <f>C34/$C$39</f>
        <v>#DIV/0!</v>
      </c>
      <c r="F34" s="227" t="e">
        <f t="shared" si="0"/>
        <v>#DIV/0!</v>
      </c>
      <c r="G34" s="24" t="s">
        <v>44</v>
      </c>
    </row>
    <row r="35" spans="1:9" x14ac:dyDescent="0.2">
      <c r="A35" s="5">
        <v>4</v>
      </c>
      <c r="B35" s="42" t="s">
        <v>85</v>
      </c>
      <c r="C35" s="132">
        <f>SUM(C32:C34)</f>
        <v>0</v>
      </c>
      <c r="E35" s="209"/>
      <c r="F35" s="227"/>
      <c r="G35" s="24" t="s">
        <v>40</v>
      </c>
    </row>
    <row r="36" spans="1:9" x14ac:dyDescent="0.2">
      <c r="A36" s="5">
        <v>5</v>
      </c>
      <c r="B36" s="23" t="s">
        <v>156</v>
      </c>
      <c r="C36" s="130"/>
      <c r="E36" s="209" t="e">
        <f>C36/$C$39</f>
        <v>#DIV/0!</v>
      </c>
      <c r="F36" s="227" t="e">
        <f t="shared" si="0"/>
        <v>#DIV/0!</v>
      </c>
      <c r="G36" s="24" t="s">
        <v>96</v>
      </c>
    </row>
    <row r="37" spans="1:9" x14ac:dyDescent="0.2">
      <c r="A37" s="5">
        <v>6</v>
      </c>
      <c r="B37" s="23" t="s">
        <v>163</v>
      </c>
      <c r="C37" s="133"/>
      <c r="E37" s="209" t="e">
        <f>C37/$C$39</f>
        <v>#DIV/0!</v>
      </c>
      <c r="F37" s="227" t="e">
        <f t="shared" si="0"/>
        <v>#DIV/0!</v>
      </c>
      <c r="G37" s="24" t="s">
        <v>95</v>
      </c>
    </row>
    <row r="38" spans="1:9" x14ac:dyDescent="0.2">
      <c r="A38" s="5">
        <v>7</v>
      </c>
      <c r="B38" s="23" t="s">
        <v>69</v>
      </c>
      <c r="C38" s="134">
        <v>0</v>
      </c>
      <c r="E38" s="209" t="e">
        <f>C38/$C$39</f>
        <v>#DIV/0!</v>
      </c>
      <c r="F38" s="227" t="e">
        <f t="shared" si="0"/>
        <v>#DIV/0!</v>
      </c>
      <c r="G38" s="24" t="s">
        <v>95</v>
      </c>
    </row>
    <row r="39" spans="1:9" x14ac:dyDescent="0.2">
      <c r="A39" s="4">
        <v>8</v>
      </c>
      <c r="B39" s="37" t="s">
        <v>45</v>
      </c>
      <c r="C39" s="135">
        <f>C35+C36+C37+C38</f>
        <v>0</v>
      </c>
      <c r="D39" s="135"/>
      <c r="E39" s="210" t="e">
        <f>SUM(E32:E38)</f>
        <v>#DIV/0!</v>
      </c>
      <c r="F39" s="245" t="e">
        <f t="shared" si="0"/>
        <v>#DIV/0!</v>
      </c>
      <c r="G39" s="24" t="s">
        <v>40</v>
      </c>
    </row>
    <row r="40" spans="1:9" ht="15.75" thickBot="1" x14ac:dyDescent="0.3">
      <c r="A40" s="5">
        <v>9</v>
      </c>
      <c r="B40" s="39" t="s">
        <v>153</v>
      </c>
      <c r="C40" s="38" t="e">
        <f>C32/C9</f>
        <v>#DIV/0!</v>
      </c>
      <c r="E40" s="272" t="s">
        <v>283</v>
      </c>
      <c r="F40" s="273"/>
      <c r="G40" s="24" t="s">
        <v>40</v>
      </c>
      <c r="I40" s="143">
        <f>IF(C6=J4, 15, 0)</f>
        <v>0</v>
      </c>
    </row>
    <row r="41" spans="1:9" ht="13.5" thickTop="1" x14ac:dyDescent="0.2">
      <c r="A41" s="5">
        <v>10</v>
      </c>
      <c r="B41" s="39" t="s">
        <v>46</v>
      </c>
      <c r="C41" s="38" t="e">
        <f>C39/C9</f>
        <v>#DIV/0!</v>
      </c>
      <c r="D41" s="36"/>
      <c r="F41" s="144"/>
      <c r="G41" s="24" t="s">
        <v>40</v>
      </c>
      <c r="I41" s="143">
        <f>IF(C6=J5, 40, 0)</f>
        <v>0</v>
      </c>
    </row>
    <row r="42" spans="1:9" x14ac:dyDescent="0.2">
      <c r="A42" s="16" t="s">
        <v>24</v>
      </c>
      <c r="B42" s="17" t="s">
        <v>87</v>
      </c>
      <c r="C42" s="35"/>
      <c r="D42" s="20"/>
      <c r="E42" s="20"/>
      <c r="F42" s="20"/>
      <c r="G42" s="24"/>
      <c r="I42" s="143">
        <f>IF(C6=J6, 40, 0)</f>
        <v>0</v>
      </c>
    </row>
    <row r="43" spans="1:9" x14ac:dyDescent="0.2">
      <c r="A43" s="5">
        <v>1</v>
      </c>
      <c r="B43" s="39" t="s">
        <v>154</v>
      </c>
      <c r="C43" s="139" t="e">
        <f>(C32/C35)</f>
        <v>#DIV/0!</v>
      </c>
      <c r="D43" s="36"/>
      <c r="G43" s="24"/>
      <c r="I43" s="143">
        <f>IF(C6=J7, 15, 0)</f>
        <v>0</v>
      </c>
    </row>
    <row r="44" spans="1:9" x14ac:dyDescent="0.2">
      <c r="A44" s="5">
        <v>2</v>
      </c>
      <c r="B44" s="39" t="str">
        <f>CONCATENATE(I47,I46)</f>
        <v>Provider Match must be &gt; %0</v>
      </c>
      <c r="C44" s="139" t="e">
        <f>(C33+C34)/C35</f>
        <v>#DIV/0!</v>
      </c>
      <c r="D44" s="219" t="s">
        <v>285</v>
      </c>
      <c r="G44" s="24"/>
      <c r="I44" s="143">
        <f>IF(C6=J8, 25, 0)</f>
        <v>0</v>
      </c>
    </row>
    <row r="45" spans="1:9" x14ac:dyDescent="0.2">
      <c r="A45" s="5">
        <v>3</v>
      </c>
      <c r="B45" s="39" t="s">
        <v>155</v>
      </c>
      <c r="C45" s="139" t="e">
        <f>C43+C44</f>
        <v>#DIV/0!</v>
      </c>
      <c r="D45" s="36"/>
      <c r="G45" s="24"/>
      <c r="I45" s="143">
        <f>IF(C7=H30, -25, 0)</f>
        <v>0</v>
      </c>
    </row>
    <row r="46" spans="1:9" x14ac:dyDescent="0.2">
      <c r="A46" s="16" t="s">
        <v>86</v>
      </c>
      <c r="B46" s="280" t="s">
        <v>90</v>
      </c>
      <c r="C46" s="278"/>
      <c r="D46" s="20"/>
      <c r="E46" s="20"/>
      <c r="F46" s="20"/>
      <c r="G46" s="24" t="s">
        <v>68</v>
      </c>
      <c r="I46" s="32">
        <f>SUM(I40:I45)</f>
        <v>0</v>
      </c>
    </row>
    <row r="47" spans="1:9" ht="13.5" thickBot="1" x14ac:dyDescent="0.25">
      <c r="B47" s="279" t="s">
        <v>89</v>
      </c>
      <c r="C47" s="278"/>
      <c r="D47" s="274" t="s">
        <v>47</v>
      </c>
      <c r="E47" s="275"/>
      <c r="F47" s="44"/>
      <c r="G47" s="114" t="s">
        <v>68</v>
      </c>
      <c r="I47" t="s">
        <v>198</v>
      </c>
    </row>
    <row r="48" spans="1:9" ht="26.25" thickBot="1" x14ac:dyDescent="0.25">
      <c r="B48" s="114"/>
      <c r="C48" s="115" t="s">
        <v>48</v>
      </c>
      <c r="D48" s="239" t="s">
        <v>289</v>
      </c>
      <c r="E48" s="116" t="s">
        <v>49</v>
      </c>
      <c r="F48" s="114"/>
      <c r="G48" s="114"/>
    </row>
    <row r="49" spans="1:7" x14ac:dyDescent="0.2">
      <c r="A49" s="5">
        <v>1</v>
      </c>
      <c r="B49" s="23" t="s">
        <v>75</v>
      </c>
      <c r="C49" s="131">
        <f>'COST 2'!$D$15</f>
        <v>0</v>
      </c>
      <c r="D49" s="117" t="e">
        <f>C49/C9</f>
        <v>#DIV/0!</v>
      </c>
      <c r="E49" s="40" t="e">
        <f>C49/C56</f>
        <v>#DIV/0!</v>
      </c>
      <c r="F49" s="40"/>
      <c r="G49" s="3" t="s">
        <v>40</v>
      </c>
    </row>
    <row r="50" spans="1:7" x14ac:dyDescent="0.2">
      <c r="A50" s="5">
        <v>2</v>
      </c>
      <c r="B50" s="23" t="s">
        <v>76</v>
      </c>
      <c r="C50" s="38">
        <f>'COST 2'!$D$24</f>
        <v>0</v>
      </c>
      <c r="D50" s="117" t="e">
        <f>C50/C9</f>
        <v>#DIV/0!</v>
      </c>
      <c r="E50" s="40" t="e">
        <f>C50/C56</f>
        <v>#DIV/0!</v>
      </c>
      <c r="F50" s="40"/>
      <c r="G50" s="3" t="s">
        <v>40</v>
      </c>
    </row>
    <row r="51" spans="1:7" x14ac:dyDescent="0.2">
      <c r="A51" s="5">
        <v>3</v>
      </c>
      <c r="B51" s="23" t="s">
        <v>91</v>
      </c>
      <c r="C51" s="38">
        <f>'COST 2'!$D$32</f>
        <v>0</v>
      </c>
      <c r="D51" s="117" t="e">
        <f>C51/C9</f>
        <v>#DIV/0!</v>
      </c>
      <c r="E51" s="40" t="e">
        <f>C51/C56</f>
        <v>#DIV/0!</v>
      </c>
      <c r="F51" s="40"/>
      <c r="G51" s="3" t="s">
        <v>40</v>
      </c>
    </row>
    <row r="52" spans="1:7" x14ac:dyDescent="0.2">
      <c r="A52" s="5">
        <v>4</v>
      </c>
      <c r="B52" s="23" t="s">
        <v>92</v>
      </c>
      <c r="C52" s="38">
        <f>'COST 2'!$D$37</f>
        <v>0</v>
      </c>
      <c r="D52" s="117" t="e">
        <f>C52/C9</f>
        <v>#DIV/0!</v>
      </c>
      <c r="E52" s="40" t="e">
        <f>C52/C56</f>
        <v>#DIV/0!</v>
      </c>
      <c r="F52" s="40"/>
      <c r="G52" s="3" t="s">
        <v>40</v>
      </c>
    </row>
    <row r="53" spans="1:7" x14ac:dyDescent="0.2">
      <c r="A53" s="5">
        <v>5</v>
      </c>
      <c r="B53" s="23" t="s">
        <v>29</v>
      </c>
      <c r="C53" s="38">
        <f>'COST 2'!$D$44</f>
        <v>0</v>
      </c>
      <c r="D53" s="118" t="e">
        <f>C53/C9</f>
        <v>#DIV/0!</v>
      </c>
      <c r="E53" s="41" t="e">
        <f>C53/C56</f>
        <v>#DIV/0!</v>
      </c>
      <c r="F53" s="40"/>
      <c r="G53" s="3" t="s">
        <v>40</v>
      </c>
    </row>
    <row r="54" spans="1:7" x14ac:dyDescent="0.2">
      <c r="A54" s="5">
        <v>6</v>
      </c>
      <c r="B54" s="119" t="s">
        <v>50</v>
      </c>
      <c r="C54" s="136">
        <f>C49+C50+C51+C52+C53</f>
        <v>0</v>
      </c>
      <c r="D54" s="120" t="e">
        <f>D49+D50+D51+D52+D53</f>
        <v>#DIV/0!</v>
      </c>
      <c r="E54" s="68" t="e">
        <f>SUM(E49:E53)</f>
        <v>#DIV/0!</v>
      </c>
      <c r="F54" s="222"/>
      <c r="G54" s="3" t="s">
        <v>40</v>
      </c>
    </row>
    <row r="55" spans="1:7" x14ac:dyDescent="0.2">
      <c r="A55" s="5">
        <v>7</v>
      </c>
      <c r="B55" s="121" t="s">
        <v>93</v>
      </c>
      <c r="C55" s="137">
        <f>'COST 2'!$D$62</f>
        <v>0</v>
      </c>
      <c r="D55" s="122" t="e">
        <f>C55/C9</f>
        <v>#DIV/0!</v>
      </c>
      <c r="E55" s="69" t="e">
        <f>C55/C56</f>
        <v>#DIV/0!</v>
      </c>
      <c r="F55" s="223"/>
      <c r="G55" s="3" t="s">
        <v>40</v>
      </c>
    </row>
    <row r="56" spans="1:7" ht="13.5" thickBot="1" x14ac:dyDescent="0.25">
      <c r="A56" s="4">
        <v>8</v>
      </c>
      <c r="B56" s="37" t="s">
        <v>45</v>
      </c>
      <c r="C56" s="138">
        <f>C54+C55</f>
        <v>0</v>
      </c>
      <c r="D56" s="123" t="e">
        <f>D54+D55</f>
        <v>#DIV/0!</v>
      </c>
      <c r="E56" s="70" t="e">
        <f>E49+E50+E51+E52+E53+E55</f>
        <v>#DIV/0!</v>
      </c>
      <c r="F56" s="70"/>
      <c r="G56" s="3" t="s">
        <v>40</v>
      </c>
    </row>
    <row r="57" spans="1:7" ht="35.25" customHeight="1" thickBot="1" x14ac:dyDescent="0.25">
      <c r="C57" s="43" t="str">
        <f>IF(C39=C56,"Sections B &amp; D Balance","Line B8 does NOT match Line D8")</f>
        <v>Sections B &amp; D Balance</v>
      </c>
      <c r="D57" s="44"/>
    </row>
    <row r="58" spans="1:7" x14ac:dyDescent="0.2">
      <c r="C58" s="25"/>
    </row>
  </sheetData>
  <sheetProtection algorithmName="SHA-512" hashValue="dvmN4bl4JoDuPlzSvEzMB2cFyM4Ht2fWx8PL+M7lXivmGFhgZsPOq+QehNWbXC92iIqdjTWKjoOJ+Eql0UKx0A==" saltValue="MqU/aCmwZY59bmm2aPgPHA==" spinCount="100000" sheet="1" selectLockedCells="1"/>
  <dataConsolidate/>
  <mergeCells count="9">
    <mergeCell ref="B46:C46"/>
    <mergeCell ref="B47:C47"/>
    <mergeCell ref="D47:E47"/>
    <mergeCell ref="A1:F1"/>
    <mergeCell ref="A2:F2"/>
    <mergeCell ref="B11:C11"/>
    <mergeCell ref="D11:E11"/>
    <mergeCell ref="B25:C25"/>
    <mergeCell ref="E40:F40"/>
  </mergeCells>
  <dataValidations count="4">
    <dataValidation type="list" allowBlank="1" showInputMessage="1" showErrorMessage="1" sqref="C6" xr:uid="{00000000-0002-0000-0400-000001000000}">
      <formula1>$J$3:$J$8</formula1>
    </dataValidation>
    <dataValidation type="list" allowBlank="1" showInputMessage="1" showErrorMessage="1" sqref="C5" xr:uid="{00000000-0002-0000-0400-000002000000}">
      <formula1>$K$3:$K$8</formula1>
    </dataValidation>
    <dataValidation allowBlank="1" showInputMessage="1" showErrorMessage="1" promptTitle="service names" sqref="H24 H10:I10 I11:I12 I4:I8 H33:I33 H20:I21" xr:uid="{00000000-0002-0000-0400-000003000000}"/>
    <dataValidation type="list" allowBlank="1" showInputMessage="1" showErrorMessage="1" promptTitle="Drop Down Service &amp; Code List" sqref="C7" xr:uid="{00000000-0002-0000-0400-000000000000}">
      <formula1>$H$3:$H$33</formula1>
    </dataValidation>
  </dataValidations>
  <printOptions horizontalCentered="1" verticalCentered="1"/>
  <pageMargins left="0.25" right="0.24" top="0.25" bottom="0.2" header="0.22" footer="0.24"/>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65"/>
  <sheetViews>
    <sheetView workbookViewId="0">
      <selection activeCell="A8" sqref="A8"/>
    </sheetView>
  </sheetViews>
  <sheetFormatPr defaultRowHeight="12.75" x14ac:dyDescent="0.2"/>
  <cols>
    <col min="1" max="1" width="54.7109375" customWidth="1"/>
    <col min="2" max="2" width="15.7109375" style="44" customWidth="1"/>
    <col min="3" max="3" width="20.42578125" style="44" customWidth="1"/>
    <col min="4" max="4" width="29.7109375" style="52" customWidth="1"/>
    <col min="5" max="5" width="20.7109375" customWidth="1"/>
  </cols>
  <sheetData>
    <row r="1" spans="1:6" x14ac:dyDescent="0.2">
      <c r="A1" s="266" t="s">
        <v>124</v>
      </c>
      <c r="B1" s="283"/>
      <c r="C1" s="283"/>
      <c r="D1" s="283"/>
    </row>
    <row r="2" spans="1:6" ht="15.75" x14ac:dyDescent="0.25">
      <c r="A2" s="267" t="s">
        <v>310</v>
      </c>
      <c r="B2" s="283"/>
      <c r="C2" s="283"/>
      <c r="D2" s="283"/>
      <c r="E2" s="4" t="s">
        <v>1</v>
      </c>
      <c r="F2" s="4"/>
    </row>
    <row r="3" spans="1:6" ht="15.75" x14ac:dyDescent="0.25">
      <c r="A3" s="53" t="s">
        <v>294</v>
      </c>
      <c r="B3" s="281">
        <f>'Contact Sheet'!C5</f>
        <v>0</v>
      </c>
      <c r="C3" s="282"/>
      <c r="D3" s="282"/>
      <c r="E3" s="3" t="s">
        <v>97</v>
      </c>
    </row>
    <row r="4" spans="1:6" ht="15.75" x14ac:dyDescent="0.25">
      <c r="A4" s="53" t="s">
        <v>73</v>
      </c>
      <c r="B4" s="281" t="str">
        <f>'CSP 2'!$C$7</f>
        <v xml:space="preserve">      </v>
      </c>
      <c r="C4" s="282"/>
      <c r="D4" s="282"/>
      <c r="E4" s="3" t="s">
        <v>98</v>
      </c>
    </row>
    <row r="5" spans="1:6" ht="15.75" x14ac:dyDescent="0.25">
      <c r="A5" s="53" t="s">
        <v>74</v>
      </c>
      <c r="B5" s="281">
        <f>'CSP 2'!$C$5</f>
        <v>0</v>
      </c>
      <c r="C5" s="281"/>
      <c r="D5" s="281"/>
      <c r="E5" s="3" t="s">
        <v>98</v>
      </c>
    </row>
    <row r="6" spans="1:6" x14ac:dyDescent="0.2">
      <c r="A6" s="5" t="s">
        <v>184</v>
      </c>
      <c r="B6" s="45"/>
      <c r="C6" s="45"/>
      <c r="D6" s="46" t="s">
        <v>68</v>
      </c>
    </row>
    <row r="7" spans="1:6" s="23" customFormat="1" ht="25.5" customHeight="1" thickBot="1" x14ac:dyDescent="0.25">
      <c r="A7" s="93" t="s">
        <v>99</v>
      </c>
      <c r="B7" s="94" t="s">
        <v>100</v>
      </c>
      <c r="C7" s="94" t="s">
        <v>101</v>
      </c>
      <c r="D7" s="72" t="s">
        <v>157</v>
      </c>
    </row>
    <row r="8" spans="1:6" ht="13.5" thickTop="1" x14ac:dyDescent="0.2">
      <c r="A8" s="95" t="s">
        <v>68</v>
      </c>
      <c r="B8" s="96">
        <v>0</v>
      </c>
      <c r="C8" s="97">
        <v>0</v>
      </c>
      <c r="D8" s="47">
        <f t="shared" ref="D8:D14" si="0">B8*C8</f>
        <v>0</v>
      </c>
    </row>
    <row r="9" spans="1:6" x14ac:dyDescent="0.2">
      <c r="A9" s="98" t="s">
        <v>68</v>
      </c>
      <c r="B9" s="99">
        <v>0</v>
      </c>
      <c r="C9" s="100">
        <v>0</v>
      </c>
      <c r="D9" s="47">
        <f t="shared" si="0"/>
        <v>0</v>
      </c>
    </row>
    <row r="10" spans="1:6" x14ac:dyDescent="0.2">
      <c r="A10" s="101"/>
      <c r="B10" s="99">
        <v>0</v>
      </c>
      <c r="C10" s="100">
        <v>0</v>
      </c>
      <c r="D10" s="47">
        <f t="shared" si="0"/>
        <v>0</v>
      </c>
    </row>
    <row r="11" spans="1:6" x14ac:dyDescent="0.2">
      <c r="A11" s="101"/>
      <c r="B11" s="99">
        <v>0</v>
      </c>
      <c r="C11" s="100">
        <v>0</v>
      </c>
      <c r="D11" s="47">
        <f t="shared" si="0"/>
        <v>0</v>
      </c>
    </row>
    <row r="12" spans="1:6" x14ac:dyDescent="0.2">
      <c r="A12" s="101"/>
      <c r="B12" s="99">
        <v>0</v>
      </c>
      <c r="C12" s="100">
        <v>0</v>
      </c>
      <c r="D12" s="47">
        <f t="shared" si="0"/>
        <v>0</v>
      </c>
    </row>
    <row r="13" spans="1:6" x14ac:dyDescent="0.2">
      <c r="A13" s="101"/>
      <c r="B13" s="99">
        <v>0</v>
      </c>
      <c r="C13" s="100">
        <v>0</v>
      </c>
      <c r="D13" s="47">
        <f t="shared" si="0"/>
        <v>0</v>
      </c>
    </row>
    <row r="14" spans="1:6" ht="13.5" thickBot="1" x14ac:dyDescent="0.25">
      <c r="A14" s="102"/>
      <c r="B14" s="103">
        <v>0</v>
      </c>
      <c r="C14" s="104">
        <v>0</v>
      </c>
      <c r="D14" s="54">
        <f t="shared" si="0"/>
        <v>0</v>
      </c>
    </row>
    <row r="15" spans="1:6" ht="13.5" thickTop="1" x14ac:dyDescent="0.2">
      <c r="A15" s="48" t="s">
        <v>70</v>
      </c>
      <c r="B15" s="49"/>
      <c r="C15" s="49"/>
      <c r="D15" s="50">
        <f>SUM(D8:D14)</f>
        <v>0</v>
      </c>
      <c r="E15" t="s">
        <v>114</v>
      </c>
    </row>
    <row r="16" spans="1:6" ht="25.5" customHeight="1" thickBot="1" x14ac:dyDescent="0.25">
      <c r="A16" s="105" t="s">
        <v>102</v>
      </c>
      <c r="B16" s="94" t="s">
        <v>103</v>
      </c>
      <c r="C16" s="94" t="s">
        <v>101</v>
      </c>
      <c r="D16" s="63" t="s">
        <v>157</v>
      </c>
    </row>
    <row r="17" spans="1:5" ht="13.5" thickTop="1" x14ac:dyDescent="0.2">
      <c r="A17" s="106" t="s">
        <v>68</v>
      </c>
      <c r="B17" s="96">
        <v>0</v>
      </c>
      <c r="C17" s="97">
        <v>0</v>
      </c>
      <c r="D17" s="47">
        <f t="shared" ref="D17:D23" si="1">B17*C17</f>
        <v>0</v>
      </c>
    </row>
    <row r="18" spans="1:5" x14ac:dyDescent="0.2">
      <c r="A18" s="101" t="s">
        <v>68</v>
      </c>
      <c r="B18" s="99">
        <v>0</v>
      </c>
      <c r="C18" s="100">
        <v>0</v>
      </c>
      <c r="D18" s="47">
        <f t="shared" si="1"/>
        <v>0</v>
      </c>
    </row>
    <row r="19" spans="1:5" x14ac:dyDescent="0.2">
      <c r="A19" s="101" t="s">
        <v>68</v>
      </c>
      <c r="B19" s="99">
        <v>0</v>
      </c>
      <c r="C19" s="100">
        <v>0</v>
      </c>
      <c r="D19" s="47">
        <f t="shared" si="1"/>
        <v>0</v>
      </c>
    </row>
    <row r="20" spans="1:5" x14ac:dyDescent="0.2">
      <c r="A20" s="101" t="s">
        <v>68</v>
      </c>
      <c r="B20" s="99">
        <v>0</v>
      </c>
      <c r="C20" s="100">
        <v>0</v>
      </c>
      <c r="D20" s="47">
        <f t="shared" si="1"/>
        <v>0</v>
      </c>
    </row>
    <row r="21" spans="1:5" x14ac:dyDescent="0.2">
      <c r="A21" s="101" t="s">
        <v>68</v>
      </c>
      <c r="B21" s="99">
        <v>0</v>
      </c>
      <c r="C21" s="100">
        <v>0</v>
      </c>
      <c r="D21" s="47">
        <f t="shared" si="1"/>
        <v>0</v>
      </c>
    </row>
    <row r="22" spans="1:5" x14ac:dyDescent="0.2">
      <c r="A22" s="101" t="s">
        <v>68</v>
      </c>
      <c r="B22" s="99">
        <v>0</v>
      </c>
      <c r="C22" s="100">
        <v>0</v>
      </c>
      <c r="D22" s="47">
        <f t="shared" si="1"/>
        <v>0</v>
      </c>
    </row>
    <row r="23" spans="1:5" ht="13.5" thickBot="1" x14ac:dyDescent="0.25">
      <c r="A23" s="102" t="s">
        <v>68</v>
      </c>
      <c r="B23" s="103">
        <v>0</v>
      </c>
      <c r="C23" s="104">
        <v>0</v>
      </c>
      <c r="D23" s="54">
        <f t="shared" si="1"/>
        <v>0</v>
      </c>
    </row>
    <row r="24" spans="1:5" ht="13.5" thickTop="1" x14ac:dyDescent="0.2">
      <c r="A24" s="48" t="s">
        <v>70</v>
      </c>
      <c r="B24" s="49"/>
      <c r="C24" s="49"/>
      <c r="D24" s="50">
        <f>SUM(D17:D23)</f>
        <v>0</v>
      </c>
      <c r="E24" t="s">
        <v>115</v>
      </c>
    </row>
    <row r="25" spans="1:5" ht="25.5" customHeight="1" thickBot="1" x14ac:dyDescent="0.25">
      <c r="A25" s="107" t="s">
        <v>104</v>
      </c>
      <c r="B25" s="94" t="s">
        <v>105</v>
      </c>
      <c r="C25" s="94" t="s">
        <v>106</v>
      </c>
      <c r="D25" s="63" t="s">
        <v>157</v>
      </c>
    </row>
    <row r="26" spans="1:5" ht="13.5" thickTop="1" x14ac:dyDescent="0.2">
      <c r="A26" s="106" t="s">
        <v>68</v>
      </c>
      <c r="B26" s="96">
        <v>0</v>
      </c>
      <c r="C26" s="97">
        <v>0</v>
      </c>
      <c r="D26" s="47">
        <f t="shared" ref="D26:D31" si="2">B26*C26</f>
        <v>0</v>
      </c>
    </row>
    <row r="27" spans="1:5" x14ac:dyDescent="0.2">
      <c r="A27" s="101" t="s">
        <v>68</v>
      </c>
      <c r="B27" s="99">
        <v>0</v>
      </c>
      <c r="C27" s="100">
        <v>0</v>
      </c>
      <c r="D27" s="47">
        <f t="shared" si="2"/>
        <v>0</v>
      </c>
    </row>
    <row r="28" spans="1:5" x14ac:dyDescent="0.2">
      <c r="A28" s="101" t="s">
        <v>68</v>
      </c>
      <c r="B28" s="99">
        <v>0</v>
      </c>
      <c r="C28" s="100">
        <v>0</v>
      </c>
      <c r="D28" s="47">
        <f t="shared" si="2"/>
        <v>0</v>
      </c>
    </row>
    <row r="29" spans="1:5" x14ac:dyDescent="0.2">
      <c r="A29" s="101" t="s">
        <v>68</v>
      </c>
      <c r="B29" s="99">
        <v>0</v>
      </c>
      <c r="C29" s="100">
        <v>0</v>
      </c>
      <c r="D29" s="47">
        <f t="shared" si="2"/>
        <v>0</v>
      </c>
    </row>
    <row r="30" spans="1:5" x14ac:dyDescent="0.2">
      <c r="A30" s="101" t="s">
        <v>68</v>
      </c>
      <c r="B30" s="99">
        <v>0</v>
      </c>
      <c r="C30" s="100">
        <v>0</v>
      </c>
      <c r="D30" s="47">
        <f t="shared" si="2"/>
        <v>0</v>
      </c>
    </row>
    <row r="31" spans="1:5" ht="13.5" thickBot="1" x14ac:dyDescent="0.25">
      <c r="A31" s="108" t="s">
        <v>68</v>
      </c>
      <c r="B31" s="103">
        <v>0</v>
      </c>
      <c r="C31" s="104">
        <v>0</v>
      </c>
      <c r="D31" s="54">
        <f t="shared" si="2"/>
        <v>0</v>
      </c>
    </row>
    <row r="32" spans="1:5" ht="13.5" thickTop="1" x14ac:dyDescent="0.2">
      <c r="A32" s="48" t="s">
        <v>70</v>
      </c>
      <c r="B32" s="49"/>
      <c r="C32" s="49"/>
      <c r="D32" s="50">
        <f>SUM(D26:D31)</f>
        <v>0</v>
      </c>
      <c r="E32" t="s">
        <v>116</v>
      </c>
    </row>
    <row r="33" spans="1:5" ht="25.5" customHeight="1" thickBot="1" x14ac:dyDescent="0.25">
      <c r="A33" s="94" t="s">
        <v>107</v>
      </c>
      <c r="B33" s="94" t="s">
        <v>105</v>
      </c>
      <c r="C33" s="94" t="s">
        <v>106</v>
      </c>
      <c r="D33" s="63" t="s">
        <v>157</v>
      </c>
    </row>
    <row r="34" spans="1:5" ht="13.5" thickTop="1" x14ac:dyDescent="0.2">
      <c r="A34" s="106" t="s">
        <v>68</v>
      </c>
      <c r="B34" s="96">
        <v>0</v>
      </c>
      <c r="C34" s="97">
        <v>0</v>
      </c>
      <c r="D34" s="47">
        <f>B34*C34</f>
        <v>0</v>
      </c>
    </row>
    <row r="35" spans="1:5" x14ac:dyDescent="0.2">
      <c r="A35" s="101" t="s">
        <v>68</v>
      </c>
      <c r="B35" s="99">
        <v>0</v>
      </c>
      <c r="C35" s="100">
        <v>0</v>
      </c>
      <c r="D35" s="47">
        <f>B35*C35</f>
        <v>0</v>
      </c>
    </row>
    <row r="36" spans="1:5" ht="13.5" thickBot="1" x14ac:dyDescent="0.25">
      <c r="A36" s="108"/>
      <c r="B36" s="103">
        <v>0</v>
      </c>
      <c r="C36" s="104">
        <v>0</v>
      </c>
      <c r="D36" s="54">
        <f>B36*C36</f>
        <v>0</v>
      </c>
    </row>
    <row r="37" spans="1:5" ht="13.5" thickTop="1" x14ac:dyDescent="0.2">
      <c r="A37" s="48" t="s">
        <v>70</v>
      </c>
      <c r="B37" s="49"/>
      <c r="C37" s="49"/>
      <c r="D37" s="50">
        <f>SUM(D34:D36)</f>
        <v>0</v>
      </c>
      <c r="E37" t="s">
        <v>117</v>
      </c>
    </row>
    <row r="38" spans="1:5" ht="25.5" customHeight="1" thickBot="1" x14ac:dyDescent="0.25">
      <c r="A38" s="107" t="s">
        <v>108</v>
      </c>
      <c r="B38" s="94" t="s">
        <v>109</v>
      </c>
      <c r="C38" s="94" t="s">
        <v>106</v>
      </c>
      <c r="D38" s="63" t="s">
        <v>158</v>
      </c>
    </row>
    <row r="39" spans="1:5" ht="13.5" thickTop="1" x14ac:dyDescent="0.2">
      <c r="A39" s="106" t="s">
        <v>68</v>
      </c>
      <c r="B39" s="96">
        <v>0</v>
      </c>
      <c r="C39" s="97">
        <v>0</v>
      </c>
      <c r="D39" s="47">
        <f>B39*C39</f>
        <v>0</v>
      </c>
    </row>
    <row r="40" spans="1:5" x14ac:dyDescent="0.2">
      <c r="A40" s="101" t="s">
        <v>68</v>
      </c>
      <c r="B40" s="99">
        <v>0</v>
      </c>
      <c r="C40" s="100">
        <v>0</v>
      </c>
      <c r="D40" s="47">
        <f>B40*C40</f>
        <v>0</v>
      </c>
    </row>
    <row r="41" spans="1:5" x14ac:dyDescent="0.2">
      <c r="A41" s="101" t="s">
        <v>68</v>
      </c>
      <c r="B41" s="99">
        <v>0</v>
      </c>
      <c r="C41" s="100">
        <v>0</v>
      </c>
      <c r="D41" s="47">
        <f>B41*C41</f>
        <v>0</v>
      </c>
    </row>
    <row r="42" spans="1:5" x14ac:dyDescent="0.2">
      <c r="A42" s="101" t="s">
        <v>68</v>
      </c>
      <c r="B42" s="99">
        <v>0</v>
      </c>
      <c r="C42" s="100">
        <v>0</v>
      </c>
      <c r="D42" s="47">
        <f>B42*C42</f>
        <v>0</v>
      </c>
    </row>
    <row r="43" spans="1:5" ht="13.5" thickBot="1" x14ac:dyDescent="0.25">
      <c r="A43" s="108" t="s">
        <v>68</v>
      </c>
      <c r="B43" s="103">
        <v>0</v>
      </c>
      <c r="C43" s="104">
        <v>0</v>
      </c>
      <c r="D43" s="54">
        <f>B43*C43</f>
        <v>0</v>
      </c>
    </row>
    <row r="44" spans="1:5" ht="13.5" thickTop="1" x14ac:dyDescent="0.2">
      <c r="A44" s="48" t="s">
        <v>70</v>
      </c>
      <c r="B44" s="49"/>
      <c r="C44" s="49"/>
      <c r="D44" s="50">
        <f>SUM(D39:D43)</f>
        <v>0</v>
      </c>
      <c r="E44" t="s">
        <v>118</v>
      </c>
    </row>
    <row r="45" spans="1:5" ht="25.5" customHeight="1" thickBot="1" x14ac:dyDescent="0.25">
      <c r="A45" s="109" t="s">
        <v>110</v>
      </c>
      <c r="B45" s="110" t="s">
        <v>100</v>
      </c>
      <c r="C45" s="110" t="s">
        <v>101</v>
      </c>
      <c r="D45" s="57" t="s">
        <v>158</v>
      </c>
    </row>
    <row r="46" spans="1:5" ht="13.5" thickTop="1" x14ac:dyDescent="0.2">
      <c r="A46" s="106" t="s">
        <v>68</v>
      </c>
      <c r="B46" s="96">
        <v>0</v>
      </c>
      <c r="C46" s="97">
        <v>0</v>
      </c>
      <c r="D46" s="47">
        <f>B46*C46</f>
        <v>0</v>
      </c>
    </row>
    <row r="47" spans="1:5" x14ac:dyDescent="0.2">
      <c r="A47" s="101" t="s">
        <v>68</v>
      </c>
      <c r="B47" s="99">
        <v>0</v>
      </c>
      <c r="C47" s="100">
        <v>0</v>
      </c>
      <c r="D47" s="47">
        <f>B47*C47</f>
        <v>0</v>
      </c>
    </row>
    <row r="48" spans="1:5" ht="13.5" thickBot="1" x14ac:dyDescent="0.25">
      <c r="A48" s="108"/>
      <c r="B48" s="103">
        <v>0</v>
      </c>
      <c r="C48" s="104">
        <v>0</v>
      </c>
      <c r="D48" s="54">
        <f>B48*C48</f>
        <v>0</v>
      </c>
    </row>
    <row r="49" spans="1:5" ht="13.5" thickTop="1" x14ac:dyDescent="0.2">
      <c r="A49" s="48" t="s">
        <v>70</v>
      </c>
      <c r="B49" s="49"/>
      <c r="C49" s="49"/>
      <c r="D49" s="50">
        <f>SUM(D46:D48)</f>
        <v>0</v>
      </c>
      <c r="E49" t="s">
        <v>119</v>
      </c>
    </row>
    <row r="50" spans="1:5" ht="25.5" customHeight="1" thickBot="1" x14ac:dyDescent="0.25">
      <c r="A50" s="111" t="s">
        <v>113</v>
      </c>
      <c r="B50" s="110" t="s">
        <v>111</v>
      </c>
      <c r="C50" s="110" t="s">
        <v>101</v>
      </c>
      <c r="D50" s="58" t="s">
        <v>158</v>
      </c>
    </row>
    <row r="51" spans="1:5" ht="13.5" thickTop="1" x14ac:dyDescent="0.2">
      <c r="A51" s="106" t="s">
        <v>68</v>
      </c>
      <c r="B51" s="96">
        <v>0</v>
      </c>
      <c r="C51" s="97">
        <v>0</v>
      </c>
      <c r="D51" s="47">
        <f>B51*C51</f>
        <v>0</v>
      </c>
    </row>
    <row r="52" spans="1:5" x14ac:dyDescent="0.2">
      <c r="A52" s="101" t="s">
        <v>68</v>
      </c>
      <c r="B52" s="99">
        <v>0</v>
      </c>
      <c r="C52" s="100">
        <v>0</v>
      </c>
      <c r="D52" s="47">
        <f>B52*C52</f>
        <v>0</v>
      </c>
    </row>
    <row r="53" spans="1:5" x14ac:dyDescent="0.2">
      <c r="A53" s="101"/>
      <c r="B53" s="99">
        <v>0</v>
      </c>
      <c r="C53" s="100">
        <v>0</v>
      </c>
      <c r="D53" s="47">
        <f>B53*C53</f>
        <v>0</v>
      </c>
    </row>
    <row r="54" spans="1:5" ht="13.5" thickBot="1" x14ac:dyDescent="0.25">
      <c r="A54" s="108"/>
      <c r="B54" s="103">
        <v>0</v>
      </c>
      <c r="C54" s="104">
        <v>0</v>
      </c>
      <c r="D54" s="54">
        <f>B54*C54</f>
        <v>0</v>
      </c>
    </row>
    <row r="55" spans="1:5" ht="13.5" thickTop="1" x14ac:dyDescent="0.2">
      <c r="A55" s="48" t="s">
        <v>70</v>
      </c>
      <c r="B55" s="49"/>
      <c r="C55" s="49"/>
      <c r="D55" s="50">
        <f>SUM(D51:D54)</f>
        <v>0</v>
      </c>
      <c r="E55" t="s">
        <v>119</v>
      </c>
    </row>
    <row r="56" spans="1:5" ht="25.5" customHeight="1" thickBot="1" x14ac:dyDescent="0.25">
      <c r="A56" s="112" t="s">
        <v>112</v>
      </c>
      <c r="B56" s="110" t="s">
        <v>109</v>
      </c>
      <c r="C56" s="110" t="s">
        <v>106</v>
      </c>
      <c r="D56" s="58" t="s">
        <v>157</v>
      </c>
    </row>
    <row r="57" spans="1:5" ht="13.5" thickTop="1" x14ac:dyDescent="0.2">
      <c r="A57" s="106"/>
      <c r="B57" s="96">
        <v>0</v>
      </c>
      <c r="C57" s="97">
        <v>0</v>
      </c>
      <c r="D57" s="47">
        <f>B57*C57</f>
        <v>0</v>
      </c>
    </row>
    <row r="58" spans="1:5" x14ac:dyDescent="0.2">
      <c r="A58" s="101"/>
      <c r="B58" s="99">
        <v>0</v>
      </c>
      <c r="C58" s="100">
        <v>0</v>
      </c>
      <c r="D58" s="47">
        <f>B58*C58</f>
        <v>0</v>
      </c>
    </row>
    <row r="59" spans="1:5" ht="13.5" thickBot="1" x14ac:dyDescent="0.25">
      <c r="A59" s="108"/>
      <c r="B59" s="103">
        <v>0</v>
      </c>
      <c r="C59" s="104">
        <v>0</v>
      </c>
      <c r="D59" s="47">
        <f>B59*C59</f>
        <v>0</v>
      </c>
    </row>
    <row r="60" spans="1:5" ht="13.5" thickTop="1" x14ac:dyDescent="0.2">
      <c r="A60" s="48" t="s">
        <v>70</v>
      </c>
      <c r="B60" s="49"/>
      <c r="C60" s="49"/>
      <c r="D60" s="73">
        <f>SUM(D57:D59)</f>
        <v>0</v>
      </c>
      <c r="E60" t="s">
        <v>119</v>
      </c>
    </row>
    <row r="61" spans="1:5" ht="18" customHeight="1" x14ac:dyDescent="0.2">
      <c r="A61" s="64" t="s">
        <v>71</v>
      </c>
      <c r="B61" s="65"/>
      <c r="C61" s="66"/>
      <c r="D61" s="67">
        <f>D15+D24+D32+D37+D44</f>
        <v>0</v>
      </c>
      <c r="E61" t="s">
        <v>120</v>
      </c>
    </row>
    <row r="62" spans="1:5" ht="18" customHeight="1" x14ac:dyDescent="0.2">
      <c r="A62" s="59" t="s">
        <v>72</v>
      </c>
      <c r="B62" s="60"/>
      <c r="C62" s="61"/>
      <c r="D62" s="62">
        <f>D49+D55+D60</f>
        <v>0</v>
      </c>
      <c r="E62" t="s">
        <v>121</v>
      </c>
    </row>
    <row r="63" spans="1:5" ht="2.1" customHeight="1" thickBot="1" x14ac:dyDescent="0.25">
      <c r="A63" s="5"/>
      <c r="D63" s="51"/>
    </row>
    <row r="64" spans="1:5" ht="18" customHeight="1" thickTop="1" thickBot="1" x14ac:dyDescent="0.25">
      <c r="A64" s="56" t="s">
        <v>45</v>
      </c>
      <c r="B64" s="55"/>
      <c r="C64" s="55"/>
      <c r="D64" s="113">
        <f>D61+D62</f>
        <v>0</v>
      </c>
      <c r="E64" t="s">
        <v>122</v>
      </c>
    </row>
    <row r="65" ht="13.5" thickTop="1" x14ac:dyDescent="0.2"/>
  </sheetData>
  <sheetProtection algorithmName="SHA-512" hashValue="fWEzQFOLTyOqTGYwp1HCS1MIB/Lr4o6TS+pCEkUfwUpMTmWe0ERNoP4IJ2A1g2N83oGSNZQlAvXFP+5FLHyhfg==" saltValue="grRqwICjAVFnIcemK8sJ4g==" spinCount="100000" sheet="1" selectLockedCells="1"/>
  <mergeCells count="5">
    <mergeCell ref="A1:D1"/>
    <mergeCell ref="A2:D2"/>
    <mergeCell ref="B3:D3"/>
    <mergeCell ref="B4:D4"/>
    <mergeCell ref="B5:D5"/>
  </mergeCells>
  <printOptions horizontalCentered="1"/>
  <pageMargins left="0.23" right="0.24" top="0.17" bottom="0.17" header="0.17" footer="0.17"/>
  <pageSetup scale="8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4"/>
  <sheetViews>
    <sheetView workbookViewId="0">
      <selection activeCell="D9" sqref="D9"/>
    </sheetView>
  </sheetViews>
  <sheetFormatPr defaultRowHeight="12.75" x14ac:dyDescent="0.2"/>
  <cols>
    <col min="1" max="1" width="30.7109375" customWidth="1"/>
    <col min="2" max="2" width="15.7109375" style="44" customWidth="1"/>
    <col min="3" max="3" width="25.7109375" style="44" customWidth="1"/>
    <col min="4" max="4" width="50.7109375" style="52" customWidth="1"/>
    <col min="5" max="5" width="20.7109375" customWidth="1"/>
  </cols>
  <sheetData>
    <row r="1" spans="1:6" x14ac:dyDescent="0.2">
      <c r="A1" s="298" t="s">
        <v>124</v>
      </c>
      <c r="B1" s="299"/>
      <c r="C1" s="299"/>
      <c r="D1" s="300"/>
    </row>
    <row r="2" spans="1:6" ht="15.75" x14ac:dyDescent="0.25">
      <c r="A2" s="301" t="s">
        <v>311</v>
      </c>
      <c r="B2" s="302"/>
      <c r="C2" s="302"/>
      <c r="D2" s="303"/>
      <c r="E2" s="4" t="s">
        <v>1</v>
      </c>
      <c r="F2" s="4"/>
    </row>
    <row r="3" spans="1:6" ht="15.75" x14ac:dyDescent="0.25">
      <c r="A3" s="76" t="s">
        <v>294</v>
      </c>
      <c r="B3" s="281">
        <f>'Contact Sheet'!C5</f>
        <v>0</v>
      </c>
      <c r="C3" s="283"/>
      <c r="D3" s="296"/>
      <c r="E3" s="3" t="s">
        <v>97</v>
      </c>
    </row>
    <row r="4" spans="1:6" ht="15.75" x14ac:dyDescent="0.25">
      <c r="A4" s="76" t="s">
        <v>73</v>
      </c>
      <c r="B4" s="281" t="str">
        <f>'CSP 2'!$C$7</f>
        <v xml:space="preserve">      </v>
      </c>
      <c r="C4" s="283"/>
      <c r="D4" s="296"/>
      <c r="E4" s="3" t="s">
        <v>98</v>
      </c>
    </row>
    <row r="5" spans="1:6" ht="15.75" x14ac:dyDescent="0.25">
      <c r="A5" s="76" t="s">
        <v>74</v>
      </c>
      <c r="B5" s="281">
        <f>'CSP 2'!$C$5</f>
        <v>0</v>
      </c>
      <c r="C5" s="281"/>
      <c r="D5" s="297"/>
      <c r="E5" s="3" t="s">
        <v>98</v>
      </c>
    </row>
    <row r="6" spans="1:6" ht="15" x14ac:dyDescent="0.25">
      <c r="A6" s="141" t="s">
        <v>68</v>
      </c>
      <c r="B6" s="77"/>
      <c r="C6" s="304" t="s">
        <v>68</v>
      </c>
      <c r="D6" s="305"/>
    </row>
    <row r="7" spans="1:6" ht="35.1" customHeight="1" x14ac:dyDescent="0.2">
      <c r="A7" s="78" t="s">
        <v>132</v>
      </c>
      <c r="B7" s="79" t="s">
        <v>133</v>
      </c>
      <c r="C7" s="79" t="s">
        <v>140</v>
      </c>
      <c r="D7" s="79" t="s">
        <v>134</v>
      </c>
      <c r="E7" s="3" t="s">
        <v>142</v>
      </c>
    </row>
    <row r="8" spans="1:6" ht="15" thickBot="1" x14ac:dyDescent="0.25">
      <c r="A8" s="80" t="s">
        <v>173</v>
      </c>
      <c r="B8" s="81">
        <f>'CSP 2'!C32</f>
        <v>0</v>
      </c>
      <c r="C8" s="82"/>
      <c r="D8" s="83"/>
    </row>
    <row r="9" spans="1:6" ht="60" customHeight="1" thickTop="1" thickBot="1" x14ac:dyDescent="0.25">
      <c r="A9" s="86" t="s">
        <v>151</v>
      </c>
      <c r="B9" s="140">
        <f>'CSP 2'!C33</f>
        <v>0</v>
      </c>
      <c r="C9" s="87" t="s">
        <v>164</v>
      </c>
      <c r="D9" s="92"/>
      <c r="E9" s="24" t="s">
        <v>143</v>
      </c>
    </row>
    <row r="10" spans="1:6" ht="60" customHeight="1" thickTop="1" thickBot="1" x14ac:dyDescent="0.25">
      <c r="A10" s="86" t="s">
        <v>159</v>
      </c>
      <c r="B10" s="81">
        <f>'CSP 2'!C34</f>
        <v>0</v>
      </c>
      <c r="C10" s="87" t="s">
        <v>165</v>
      </c>
      <c r="D10" s="92"/>
      <c r="E10" s="24" t="s">
        <v>167</v>
      </c>
    </row>
    <row r="11" spans="1:6" ht="60" customHeight="1" thickTop="1" thickBot="1" x14ac:dyDescent="0.25">
      <c r="A11" s="84" t="s">
        <v>135</v>
      </c>
      <c r="B11" s="81">
        <f>'CSP 2'!C36</f>
        <v>0</v>
      </c>
      <c r="C11" s="85" t="s">
        <v>138</v>
      </c>
      <c r="D11" s="92" t="s">
        <v>68</v>
      </c>
      <c r="E11" s="24" t="s">
        <v>143</v>
      </c>
    </row>
    <row r="12" spans="1:6" ht="60" customHeight="1" thickTop="1" thickBot="1" x14ac:dyDescent="0.25">
      <c r="A12" s="84" t="s">
        <v>136</v>
      </c>
      <c r="B12" s="81">
        <f>'CSP 2'!C37</f>
        <v>0</v>
      </c>
      <c r="C12" s="85" t="s">
        <v>166</v>
      </c>
      <c r="D12" s="92" t="s">
        <v>68</v>
      </c>
      <c r="E12" s="24" t="s">
        <v>143</v>
      </c>
    </row>
    <row r="13" spans="1:6" ht="60" customHeight="1" thickTop="1" thickBot="1" x14ac:dyDescent="0.25">
      <c r="A13" s="86" t="s">
        <v>137</v>
      </c>
      <c r="B13" s="81">
        <f>'CSP 2'!C38</f>
        <v>0</v>
      </c>
      <c r="C13" s="87" t="s">
        <v>139</v>
      </c>
      <c r="D13" s="74" t="s">
        <v>68</v>
      </c>
      <c r="E13" s="24" t="s">
        <v>143</v>
      </c>
    </row>
    <row r="14" spans="1:6" ht="35.1" customHeight="1" thickTop="1" thickBot="1" x14ac:dyDescent="0.25">
      <c r="A14" s="78" t="s">
        <v>148</v>
      </c>
      <c r="B14" s="79" t="s">
        <v>147</v>
      </c>
      <c r="C14" s="79" t="s">
        <v>140</v>
      </c>
      <c r="D14" s="75" t="s">
        <v>134</v>
      </c>
      <c r="E14" s="24"/>
    </row>
    <row r="15" spans="1:6" ht="60" customHeight="1" thickTop="1" thickBot="1" x14ac:dyDescent="0.25">
      <c r="A15" s="88" t="s">
        <v>144</v>
      </c>
      <c r="B15" s="89" t="e">
        <f>'CSP 2'!C41</f>
        <v>#DIV/0!</v>
      </c>
      <c r="C15" s="88" t="s">
        <v>145</v>
      </c>
      <c r="D15" s="92" t="s">
        <v>68</v>
      </c>
      <c r="E15" s="24" t="s">
        <v>143</v>
      </c>
    </row>
    <row r="16" spans="1:6" ht="60" customHeight="1" thickTop="1" thickBot="1" x14ac:dyDescent="0.25">
      <c r="A16" s="84" t="s">
        <v>185</v>
      </c>
      <c r="B16" s="90" t="e">
        <f>'CSP 2'!C40</f>
        <v>#DIV/0!</v>
      </c>
      <c r="C16" s="84" t="s">
        <v>168</v>
      </c>
      <c r="D16" s="92" t="s">
        <v>68</v>
      </c>
      <c r="E16" s="24" t="s">
        <v>143</v>
      </c>
    </row>
    <row r="17" spans="1:5" ht="60" customHeight="1" thickTop="1" thickBot="1" x14ac:dyDescent="0.25">
      <c r="A17" s="84" t="s">
        <v>141</v>
      </c>
      <c r="B17" s="91" t="e">
        <f>'CSP 2'!E55</f>
        <v>#DIV/0!</v>
      </c>
      <c r="C17" s="84" t="s">
        <v>146</v>
      </c>
      <c r="D17" s="92" t="s">
        <v>68</v>
      </c>
      <c r="E17" s="24" t="s">
        <v>143</v>
      </c>
    </row>
    <row r="18" spans="1:5" ht="35.1" customHeight="1" thickTop="1" thickBot="1" x14ac:dyDescent="0.25">
      <c r="A18" s="293" t="s">
        <v>149</v>
      </c>
      <c r="B18" s="294"/>
      <c r="C18" s="294"/>
      <c r="D18" s="295"/>
    </row>
    <row r="19" spans="1:5" ht="35.1" customHeight="1" thickTop="1" x14ac:dyDescent="0.2">
      <c r="A19" s="284" t="s">
        <v>68</v>
      </c>
      <c r="B19" s="285"/>
      <c r="C19" s="285"/>
      <c r="D19" s="286"/>
      <c r="E19" s="24" t="s">
        <v>143</v>
      </c>
    </row>
    <row r="20" spans="1:5" ht="35.1" customHeight="1" x14ac:dyDescent="0.2">
      <c r="A20" s="287"/>
      <c r="B20" s="288"/>
      <c r="C20" s="288"/>
      <c r="D20" s="289"/>
    </row>
    <row r="21" spans="1:5" ht="35.1" customHeight="1" x14ac:dyDescent="0.2">
      <c r="A21" s="287"/>
      <c r="B21" s="288"/>
      <c r="C21" s="288"/>
      <c r="D21" s="289"/>
    </row>
    <row r="22" spans="1:5" ht="35.1" customHeight="1" x14ac:dyDescent="0.2">
      <c r="A22" s="287"/>
      <c r="B22" s="288"/>
      <c r="C22" s="288"/>
      <c r="D22" s="289"/>
    </row>
    <row r="23" spans="1:5" ht="35.1" customHeight="1" thickBot="1" x14ac:dyDescent="0.25">
      <c r="A23" s="290"/>
      <c r="B23" s="291"/>
      <c r="C23" s="291"/>
      <c r="D23" s="292"/>
    </row>
    <row r="24" spans="1:5" ht="13.5" thickTop="1" x14ac:dyDescent="0.2"/>
  </sheetData>
  <sheetProtection algorithmName="SHA-512" hashValue="x4Y8s/cnT5sgJvHbYc169pxAaQt3cKL7gfJ164eG58ATnVvCkLUXC0FV+aeUcurdchs176ZTFCNUBvT48A2EEQ==" saltValue="Mn+HVx5HLEqvj5Oid8G4sQ==" spinCount="100000" sheet="1" selectLockedCells="1"/>
  <mergeCells count="8">
    <mergeCell ref="A18:D18"/>
    <mergeCell ref="A19:D23"/>
    <mergeCell ref="A1:D1"/>
    <mergeCell ref="A2:D2"/>
    <mergeCell ref="B3:D3"/>
    <mergeCell ref="B4:D4"/>
    <mergeCell ref="B5:D5"/>
    <mergeCell ref="C6:D6"/>
  </mergeCells>
  <printOptions horizontalCentered="1"/>
  <pageMargins left="0.23" right="0.24" top="0.17" bottom="0.17" header="0.17" footer="0.17"/>
  <pageSetup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8"/>
  <sheetViews>
    <sheetView zoomScaleNormal="100" workbookViewId="0">
      <selection activeCell="C20" sqref="C20"/>
    </sheetView>
  </sheetViews>
  <sheetFormatPr defaultRowHeight="12.75" x14ac:dyDescent="0.2"/>
  <cols>
    <col min="1" max="1" width="5.28515625" style="5" customWidth="1"/>
    <col min="2" max="2" width="39.7109375" style="23" customWidth="1"/>
    <col min="3" max="3" width="24" customWidth="1"/>
    <col min="4" max="4" width="8.7109375" customWidth="1"/>
    <col min="5" max="5" width="11.28515625" style="19" customWidth="1"/>
    <col min="6" max="6" width="9.28515625" style="19" customWidth="1"/>
    <col min="7" max="7" width="21.42578125" bestFit="1" customWidth="1"/>
    <col min="8" max="8" width="46.42578125" hidden="1" customWidth="1"/>
    <col min="9" max="9" width="31.42578125" hidden="1" customWidth="1"/>
    <col min="10" max="10" width="5.7109375" hidden="1" customWidth="1"/>
    <col min="11" max="11" width="15.7109375" hidden="1" customWidth="1"/>
    <col min="12" max="16" width="9.28515625" customWidth="1"/>
  </cols>
  <sheetData>
    <row r="1" spans="1:11" x14ac:dyDescent="0.2">
      <c r="A1" s="266" t="s">
        <v>124</v>
      </c>
      <c r="B1" s="266"/>
      <c r="C1" s="266"/>
      <c r="D1" s="266"/>
      <c r="E1" s="266"/>
      <c r="F1" s="266"/>
    </row>
    <row r="2" spans="1:11" ht="15.75" x14ac:dyDescent="0.25">
      <c r="A2" s="267" t="s">
        <v>310</v>
      </c>
      <c r="B2" s="267"/>
      <c r="C2" s="267"/>
      <c r="D2" s="267"/>
      <c r="E2" s="267"/>
      <c r="F2" s="267"/>
    </row>
    <row r="3" spans="1:11" ht="18.75" customHeight="1" x14ac:dyDescent="0.2">
      <c r="B3" s="18" t="s">
        <v>296</v>
      </c>
      <c r="C3" s="213">
        <f>'Contact Sheet'!C5</f>
        <v>0</v>
      </c>
      <c r="D3" s="221"/>
      <c r="E3" s="221"/>
      <c r="F3" s="221"/>
      <c r="G3" s="3" t="s">
        <v>94</v>
      </c>
      <c r="H3" s="6" t="s">
        <v>274</v>
      </c>
      <c r="I3" s="208" t="s">
        <v>275</v>
      </c>
    </row>
    <row r="4" spans="1:11" x14ac:dyDescent="0.2">
      <c r="A4" s="16" t="s">
        <v>0</v>
      </c>
      <c r="B4" s="17" t="s">
        <v>30</v>
      </c>
      <c r="C4" s="20"/>
      <c r="D4" s="20"/>
      <c r="E4" s="21"/>
      <c r="F4" s="21"/>
      <c r="G4" s="4" t="s">
        <v>1</v>
      </c>
      <c r="H4" s="6" t="s">
        <v>252</v>
      </c>
      <c r="I4" s="6" t="s">
        <v>161</v>
      </c>
      <c r="J4" t="s">
        <v>5</v>
      </c>
      <c r="K4" t="s">
        <v>31</v>
      </c>
    </row>
    <row r="5" spans="1:11" x14ac:dyDescent="0.2">
      <c r="A5" s="5">
        <v>1</v>
      </c>
      <c r="B5" s="19" t="s">
        <v>74</v>
      </c>
      <c r="C5" s="22"/>
      <c r="D5" s="228"/>
      <c r="E5" s="229"/>
      <c r="F5" s="229"/>
      <c r="G5" s="3" t="s">
        <v>32</v>
      </c>
      <c r="H5" s="6" t="s">
        <v>276</v>
      </c>
      <c r="I5" s="6" t="s">
        <v>282</v>
      </c>
      <c r="J5" t="s">
        <v>186</v>
      </c>
      <c r="K5" t="s">
        <v>33</v>
      </c>
    </row>
    <row r="6" spans="1:11" x14ac:dyDescent="0.2">
      <c r="A6" s="5">
        <v>2</v>
      </c>
      <c r="B6" s="23" t="s">
        <v>34</v>
      </c>
      <c r="C6" s="22"/>
      <c r="D6" s="230"/>
      <c r="E6" s="231"/>
      <c r="F6" s="231"/>
      <c r="G6" s="3" t="s">
        <v>32</v>
      </c>
      <c r="H6" s="6" t="s">
        <v>254</v>
      </c>
      <c r="I6" s="6" t="s">
        <v>161</v>
      </c>
      <c r="J6" t="s">
        <v>187</v>
      </c>
      <c r="K6" t="s">
        <v>35</v>
      </c>
    </row>
    <row r="7" spans="1:11" x14ac:dyDescent="0.2">
      <c r="A7" s="5">
        <v>3</v>
      </c>
      <c r="B7" s="207" t="s">
        <v>169</v>
      </c>
      <c r="C7" s="214"/>
      <c r="D7" s="230"/>
      <c r="E7" s="231"/>
      <c r="F7" s="231"/>
      <c r="G7" s="142" t="s">
        <v>32</v>
      </c>
      <c r="H7" s="204" t="s">
        <v>284</v>
      </c>
      <c r="I7" s="6" t="s">
        <v>161</v>
      </c>
      <c r="J7" t="s">
        <v>188</v>
      </c>
      <c r="K7" t="s">
        <v>36</v>
      </c>
    </row>
    <row r="8" spans="1:11" x14ac:dyDescent="0.2">
      <c r="B8" s="202"/>
      <c r="C8" s="233" t="e">
        <f>LOOKUP(C7,H3:H33,I3:I33)</f>
        <v>#N/A</v>
      </c>
      <c r="D8" s="230"/>
      <c r="E8" s="231"/>
      <c r="F8" s="231"/>
      <c r="G8" s="24" t="s">
        <v>68</v>
      </c>
      <c r="H8" s="6" t="s">
        <v>281</v>
      </c>
      <c r="I8" s="6" t="s">
        <v>282</v>
      </c>
      <c r="J8" t="s">
        <v>17</v>
      </c>
      <c r="K8" t="s">
        <v>37</v>
      </c>
    </row>
    <row r="9" spans="1:11" ht="13.5" customHeight="1" x14ac:dyDescent="0.2">
      <c r="A9" s="125">
        <v>4</v>
      </c>
      <c r="B9" s="124" t="s">
        <v>126</v>
      </c>
      <c r="C9" s="25"/>
      <c r="D9" s="232"/>
      <c r="E9" s="231"/>
      <c r="F9" s="231"/>
      <c r="G9" s="24" t="s">
        <v>3</v>
      </c>
      <c r="H9" s="6" t="s">
        <v>262</v>
      </c>
      <c r="I9" s="6" t="s">
        <v>257</v>
      </c>
    </row>
    <row r="10" spans="1:11" ht="12.75" customHeight="1" x14ac:dyDescent="0.2">
      <c r="A10" s="5">
        <v>5</v>
      </c>
      <c r="B10" s="23" t="s">
        <v>127</v>
      </c>
      <c r="C10" s="126" t="s">
        <v>68</v>
      </c>
      <c r="D10" s="26"/>
      <c r="G10" s="24" t="s">
        <v>3</v>
      </c>
      <c r="H10" s="6" t="s">
        <v>263</v>
      </c>
      <c r="I10" s="6" t="s">
        <v>161</v>
      </c>
    </row>
    <row r="11" spans="1:11" x14ac:dyDescent="0.2">
      <c r="A11" s="5">
        <v>6</v>
      </c>
      <c r="B11" s="277" t="s">
        <v>128</v>
      </c>
      <c r="C11" s="278"/>
      <c r="D11" s="277"/>
      <c r="E11" s="278"/>
      <c r="F11" s="226"/>
      <c r="G11" s="24"/>
      <c r="H11" s="6" t="s">
        <v>264</v>
      </c>
      <c r="I11" s="6" t="s">
        <v>161</v>
      </c>
    </row>
    <row r="12" spans="1:11" ht="12.75" customHeight="1" x14ac:dyDescent="0.2">
      <c r="A12" s="15" t="s">
        <v>57</v>
      </c>
      <c r="B12" s="18" t="s">
        <v>56</v>
      </c>
      <c r="C12" s="27" t="s">
        <v>68</v>
      </c>
      <c r="D12" s="28"/>
      <c r="G12" s="24" t="s">
        <v>3</v>
      </c>
      <c r="H12" s="6" t="s">
        <v>265</v>
      </c>
      <c r="I12" s="6" t="s">
        <v>162</v>
      </c>
    </row>
    <row r="13" spans="1:11" ht="12.75" customHeight="1" x14ac:dyDescent="0.2">
      <c r="A13" s="15" t="s">
        <v>58</v>
      </c>
      <c r="B13" s="18" t="s">
        <v>38</v>
      </c>
      <c r="C13" s="29" t="s">
        <v>68</v>
      </c>
      <c r="D13" s="28"/>
      <c r="G13" s="24" t="s">
        <v>3</v>
      </c>
      <c r="H13" s="6" t="s">
        <v>193</v>
      </c>
      <c r="I13" s="6" t="s">
        <v>245</v>
      </c>
    </row>
    <row r="14" spans="1:11" ht="12.75" customHeight="1" x14ac:dyDescent="0.2">
      <c r="A14" s="15" t="s">
        <v>59</v>
      </c>
      <c r="B14" s="18" t="s">
        <v>51</v>
      </c>
      <c r="C14" s="29" t="s">
        <v>68</v>
      </c>
      <c r="D14" s="28"/>
      <c r="G14" s="24" t="s">
        <v>3</v>
      </c>
      <c r="H14" s="6" t="s">
        <v>307</v>
      </c>
      <c r="I14" s="6" t="s">
        <v>259</v>
      </c>
    </row>
    <row r="15" spans="1:11" ht="12.75" customHeight="1" x14ac:dyDescent="0.2">
      <c r="A15" s="15" t="s">
        <v>60</v>
      </c>
      <c r="B15" s="18" t="s">
        <v>55</v>
      </c>
      <c r="C15" s="29" t="s">
        <v>68</v>
      </c>
      <c r="D15" s="28"/>
      <c r="G15" s="24" t="s">
        <v>3</v>
      </c>
      <c r="H15" s="6" t="s">
        <v>277</v>
      </c>
      <c r="I15" s="6" t="s">
        <v>259</v>
      </c>
    </row>
    <row r="16" spans="1:11" ht="12.75" customHeight="1" x14ac:dyDescent="0.2">
      <c r="A16" s="15" t="s">
        <v>61</v>
      </c>
      <c r="B16" s="18" t="s">
        <v>82</v>
      </c>
      <c r="C16" s="29" t="s">
        <v>68</v>
      </c>
      <c r="D16" s="28"/>
      <c r="G16" s="24" t="s">
        <v>3</v>
      </c>
      <c r="H16" s="6" t="s">
        <v>292</v>
      </c>
      <c r="I16" s="6" t="s">
        <v>259</v>
      </c>
    </row>
    <row r="17" spans="1:10" ht="12.75" customHeight="1" x14ac:dyDescent="0.2">
      <c r="A17" s="15" t="s">
        <v>62</v>
      </c>
      <c r="B17" s="18" t="s">
        <v>52</v>
      </c>
      <c r="C17" s="29" t="s">
        <v>68</v>
      </c>
      <c r="D17" s="28"/>
      <c r="G17" s="24" t="s">
        <v>3</v>
      </c>
      <c r="H17" s="6" t="s">
        <v>291</v>
      </c>
      <c r="I17" s="6" t="s">
        <v>259</v>
      </c>
    </row>
    <row r="18" spans="1:10" ht="12.75" customHeight="1" x14ac:dyDescent="0.2">
      <c r="A18" s="15" t="s">
        <v>63</v>
      </c>
      <c r="B18" s="18" t="s">
        <v>53</v>
      </c>
      <c r="C18" s="29" t="s">
        <v>68</v>
      </c>
      <c r="D18" s="28"/>
      <c r="G18" s="24" t="s">
        <v>3</v>
      </c>
      <c r="H18" s="6" t="s">
        <v>278</v>
      </c>
      <c r="I18" s="6" t="s">
        <v>259</v>
      </c>
    </row>
    <row r="19" spans="1:10" ht="12.75" customHeight="1" x14ac:dyDescent="0.2">
      <c r="A19" s="15" t="s">
        <v>64</v>
      </c>
      <c r="B19" s="18" t="s">
        <v>39</v>
      </c>
      <c r="C19" s="29" t="s">
        <v>68</v>
      </c>
      <c r="D19" s="28"/>
      <c r="G19" s="24" t="s">
        <v>3</v>
      </c>
      <c r="H19" s="6" t="s">
        <v>279</v>
      </c>
      <c r="I19" s="6" t="s">
        <v>258</v>
      </c>
    </row>
    <row r="20" spans="1:10" ht="12.75" customHeight="1" x14ac:dyDescent="0.2">
      <c r="A20" s="15" t="s">
        <v>65</v>
      </c>
      <c r="B20" s="18" t="s">
        <v>83</v>
      </c>
      <c r="C20" s="29" t="s">
        <v>68</v>
      </c>
      <c r="D20" s="28"/>
      <c r="G20" s="24" t="s">
        <v>3</v>
      </c>
      <c r="H20" s="6" t="s">
        <v>266</v>
      </c>
      <c r="I20" s="6" t="s">
        <v>160</v>
      </c>
    </row>
    <row r="21" spans="1:10" ht="12.75" customHeight="1" x14ac:dyDescent="0.2">
      <c r="A21" s="15" t="s">
        <v>66</v>
      </c>
      <c r="B21" s="18" t="s">
        <v>54</v>
      </c>
      <c r="C21" s="29" t="s">
        <v>68</v>
      </c>
      <c r="D21" s="28"/>
      <c r="G21" s="24" t="s">
        <v>3</v>
      </c>
      <c r="H21" s="6" t="s">
        <v>195</v>
      </c>
      <c r="I21" s="6" t="s">
        <v>245</v>
      </c>
    </row>
    <row r="22" spans="1:10" ht="12.75" customHeight="1" x14ac:dyDescent="0.2">
      <c r="A22" s="15" t="s">
        <v>67</v>
      </c>
      <c r="B22" s="18" t="s">
        <v>84</v>
      </c>
      <c r="C22" s="29" t="s">
        <v>68</v>
      </c>
      <c r="D22" s="28"/>
      <c r="G22" s="24" t="s">
        <v>3</v>
      </c>
      <c r="H22" s="6" t="s">
        <v>261</v>
      </c>
      <c r="I22" s="6" t="s">
        <v>161</v>
      </c>
      <c r="J22" t="s">
        <v>68</v>
      </c>
    </row>
    <row r="23" spans="1:10" x14ac:dyDescent="0.2">
      <c r="A23" s="15"/>
      <c r="B23" s="18"/>
      <c r="C23" s="28"/>
      <c r="D23" s="28"/>
      <c r="G23" s="24"/>
      <c r="H23" s="6" t="s">
        <v>267</v>
      </c>
      <c r="I23" s="6" t="s">
        <v>161</v>
      </c>
    </row>
    <row r="24" spans="1:10" x14ac:dyDescent="0.2">
      <c r="A24" s="15"/>
      <c r="B24" s="18"/>
      <c r="C24" s="28"/>
      <c r="D24" s="28"/>
      <c r="G24" s="24"/>
      <c r="H24" s="6" t="s">
        <v>268</v>
      </c>
      <c r="I24" s="6" t="s">
        <v>161</v>
      </c>
    </row>
    <row r="25" spans="1:10" x14ac:dyDescent="0.2">
      <c r="A25" s="5">
        <v>7</v>
      </c>
      <c r="B25" s="276" t="s">
        <v>88</v>
      </c>
      <c r="C25" s="276"/>
      <c r="D25" s="12"/>
      <c r="E25" s="12"/>
      <c r="F25" s="12"/>
      <c r="G25" s="24"/>
      <c r="H25" s="6" t="s">
        <v>269</v>
      </c>
      <c r="I25" s="6" t="s">
        <v>161</v>
      </c>
    </row>
    <row r="26" spans="1:10" x14ac:dyDescent="0.2">
      <c r="A26" s="15" t="s">
        <v>57</v>
      </c>
      <c r="B26" s="71" t="s">
        <v>129</v>
      </c>
      <c r="C26" s="30">
        <v>0</v>
      </c>
      <c r="D26" s="127"/>
      <c r="E26" s="128"/>
      <c r="G26" s="24" t="s">
        <v>3</v>
      </c>
      <c r="H26" s="6" t="s">
        <v>270</v>
      </c>
      <c r="I26" s="6" t="s">
        <v>161</v>
      </c>
    </row>
    <row r="27" spans="1:10" x14ac:dyDescent="0.2">
      <c r="A27" s="15" t="s">
        <v>58</v>
      </c>
      <c r="B27" s="71" t="s">
        <v>130</v>
      </c>
      <c r="C27" s="31" t="e">
        <f>C26/C10</f>
        <v>#VALUE!</v>
      </c>
      <c r="D27" s="32"/>
      <c r="E27" s="129"/>
      <c r="G27" s="24" t="s">
        <v>40</v>
      </c>
      <c r="H27" t="s">
        <v>194</v>
      </c>
      <c r="I27" s="6" t="s">
        <v>260</v>
      </c>
    </row>
    <row r="28" spans="1:10" x14ac:dyDescent="0.2">
      <c r="A28" s="5">
        <v>8</v>
      </c>
      <c r="B28" s="23" t="s">
        <v>41</v>
      </c>
      <c r="C28" s="33" t="s">
        <v>68</v>
      </c>
      <c r="D28" s="34"/>
      <c r="G28" s="24" t="s">
        <v>3</v>
      </c>
      <c r="H28" t="s">
        <v>196</v>
      </c>
      <c r="I28" s="6" t="s">
        <v>260</v>
      </c>
    </row>
    <row r="29" spans="1:10" x14ac:dyDescent="0.2">
      <c r="A29" s="5">
        <v>9</v>
      </c>
      <c r="B29" s="23" t="s">
        <v>42</v>
      </c>
      <c r="C29" s="215" t="s">
        <v>68</v>
      </c>
      <c r="D29" s="25"/>
      <c r="E29" s="25"/>
      <c r="F29" s="25"/>
      <c r="G29" s="24" t="s">
        <v>3</v>
      </c>
      <c r="H29" s="6" t="s">
        <v>271</v>
      </c>
      <c r="I29" s="6" t="s">
        <v>161</v>
      </c>
    </row>
    <row r="30" spans="1:10" ht="13.5" thickBot="1" x14ac:dyDescent="0.25">
      <c r="A30" s="5">
        <v>10</v>
      </c>
      <c r="B30" s="23" t="s">
        <v>43</v>
      </c>
      <c r="C30" s="216" t="s">
        <v>68</v>
      </c>
      <c r="D30" s="217"/>
      <c r="E30" s="217"/>
      <c r="F30" s="217"/>
      <c r="G30" s="24" t="s">
        <v>3</v>
      </c>
      <c r="H30" s="6" t="s">
        <v>190</v>
      </c>
      <c r="I30" s="6" t="s">
        <v>245</v>
      </c>
    </row>
    <row r="31" spans="1:10" ht="13.5" thickTop="1" x14ac:dyDescent="0.2">
      <c r="A31" s="16" t="s">
        <v>22</v>
      </c>
      <c r="B31" s="17" t="s">
        <v>125</v>
      </c>
      <c r="C31" s="20"/>
      <c r="D31" s="20"/>
      <c r="E31" s="224"/>
      <c r="F31" s="225"/>
      <c r="G31" s="24"/>
      <c r="H31" s="6" t="s">
        <v>272</v>
      </c>
      <c r="I31" s="6" t="s">
        <v>161</v>
      </c>
    </row>
    <row r="32" spans="1:10" x14ac:dyDescent="0.2">
      <c r="A32" s="5">
        <v>1</v>
      </c>
      <c r="B32" s="23" t="s">
        <v>199</v>
      </c>
      <c r="C32" s="130"/>
      <c r="E32" s="209" t="e">
        <f>C32/$C$39</f>
        <v>#DIV/0!</v>
      </c>
      <c r="F32" s="227" t="e">
        <f>E32*$C$9</f>
        <v>#DIV/0!</v>
      </c>
      <c r="G32" s="24" t="s">
        <v>44</v>
      </c>
      <c r="H32" s="6" t="s">
        <v>273</v>
      </c>
      <c r="I32" s="6" t="s">
        <v>160</v>
      </c>
    </row>
    <row r="33" spans="1:9" x14ac:dyDescent="0.2">
      <c r="A33" s="5">
        <v>2</v>
      </c>
      <c r="B33" s="23" t="s">
        <v>151</v>
      </c>
      <c r="C33" s="130"/>
      <c r="E33" s="209" t="e">
        <f>C33/$C$39</f>
        <v>#DIV/0!</v>
      </c>
      <c r="F33" s="227" t="e">
        <f t="shared" ref="F33:F39" si="0">E33*$C$9</f>
        <v>#DIV/0!</v>
      </c>
      <c r="G33" s="24" t="s">
        <v>44</v>
      </c>
      <c r="H33" t="s">
        <v>181</v>
      </c>
      <c r="I33" s="6" t="s">
        <v>161</v>
      </c>
    </row>
    <row r="34" spans="1:9" x14ac:dyDescent="0.2">
      <c r="A34" s="5">
        <v>3</v>
      </c>
      <c r="B34" s="23" t="s">
        <v>152</v>
      </c>
      <c r="C34" s="133"/>
      <c r="E34" s="209" t="e">
        <f>C34/$C$39</f>
        <v>#DIV/0!</v>
      </c>
      <c r="F34" s="227" t="e">
        <f t="shared" si="0"/>
        <v>#DIV/0!</v>
      </c>
      <c r="G34" s="24" t="s">
        <v>44</v>
      </c>
    </row>
    <row r="35" spans="1:9" x14ac:dyDescent="0.2">
      <c r="A35" s="5">
        <v>4</v>
      </c>
      <c r="B35" s="42" t="s">
        <v>85</v>
      </c>
      <c r="C35" s="132">
        <f>SUM(C32:C34)</f>
        <v>0</v>
      </c>
      <c r="E35" s="209"/>
      <c r="F35" s="227"/>
      <c r="G35" s="24" t="s">
        <v>40</v>
      </c>
    </row>
    <row r="36" spans="1:9" x14ac:dyDescent="0.2">
      <c r="A36" s="5">
        <v>5</v>
      </c>
      <c r="B36" s="23" t="s">
        <v>156</v>
      </c>
      <c r="C36" s="130"/>
      <c r="E36" s="209" t="e">
        <f>C36/$C$39</f>
        <v>#DIV/0!</v>
      </c>
      <c r="F36" s="227" t="e">
        <f t="shared" si="0"/>
        <v>#DIV/0!</v>
      </c>
      <c r="G36" s="24" t="s">
        <v>96</v>
      </c>
    </row>
    <row r="37" spans="1:9" x14ac:dyDescent="0.2">
      <c r="A37" s="5">
        <v>6</v>
      </c>
      <c r="B37" s="23" t="s">
        <v>163</v>
      </c>
      <c r="C37" s="133"/>
      <c r="E37" s="209" t="e">
        <f>C37/$C$39</f>
        <v>#DIV/0!</v>
      </c>
      <c r="F37" s="227" t="e">
        <f t="shared" si="0"/>
        <v>#DIV/0!</v>
      </c>
      <c r="G37" s="24" t="s">
        <v>95</v>
      </c>
    </row>
    <row r="38" spans="1:9" x14ac:dyDescent="0.2">
      <c r="A38" s="5">
        <v>7</v>
      </c>
      <c r="B38" s="23" t="s">
        <v>69</v>
      </c>
      <c r="C38" s="134">
        <v>0</v>
      </c>
      <c r="E38" s="209" t="e">
        <f>C38/$C$39</f>
        <v>#DIV/0!</v>
      </c>
      <c r="F38" s="227" t="e">
        <f t="shared" si="0"/>
        <v>#DIV/0!</v>
      </c>
      <c r="G38" s="24" t="s">
        <v>95</v>
      </c>
    </row>
    <row r="39" spans="1:9" x14ac:dyDescent="0.2">
      <c r="A39" s="4">
        <v>8</v>
      </c>
      <c r="B39" s="37" t="s">
        <v>45</v>
      </c>
      <c r="C39" s="135">
        <f>C35+C36+C37+C38</f>
        <v>0</v>
      </c>
      <c r="D39" s="135"/>
      <c r="E39" s="210" t="e">
        <f>SUM(E32:E38)</f>
        <v>#DIV/0!</v>
      </c>
      <c r="F39" s="245" t="e">
        <f t="shared" si="0"/>
        <v>#DIV/0!</v>
      </c>
      <c r="G39" s="24" t="s">
        <v>40</v>
      </c>
    </row>
    <row r="40" spans="1:9" ht="15.75" thickBot="1" x14ac:dyDescent="0.3">
      <c r="A40" s="5">
        <v>9</v>
      </c>
      <c r="B40" s="39" t="s">
        <v>153</v>
      </c>
      <c r="C40" s="38" t="e">
        <f>C32/C9</f>
        <v>#DIV/0!</v>
      </c>
      <c r="E40" s="272" t="s">
        <v>283</v>
      </c>
      <c r="F40" s="273"/>
      <c r="G40" s="24" t="s">
        <v>40</v>
      </c>
      <c r="I40" s="143">
        <f>IF(C6=J4, 15, 0)</f>
        <v>0</v>
      </c>
    </row>
    <row r="41" spans="1:9" ht="13.5" thickTop="1" x14ac:dyDescent="0.2">
      <c r="A41" s="5">
        <v>10</v>
      </c>
      <c r="B41" s="39" t="s">
        <v>46</v>
      </c>
      <c r="C41" s="38" t="e">
        <f>C39/C9</f>
        <v>#DIV/0!</v>
      </c>
      <c r="D41" s="36"/>
      <c r="F41" s="144"/>
      <c r="G41" s="24" t="s">
        <v>40</v>
      </c>
      <c r="I41" s="143">
        <f>IF(C6=J5, 40, 0)</f>
        <v>0</v>
      </c>
    </row>
    <row r="42" spans="1:9" x14ac:dyDescent="0.2">
      <c r="A42" s="16" t="s">
        <v>24</v>
      </c>
      <c r="B42" s="17" t="s">
        <v>87</v>
      </c>
      <c r="C42" s="35"/>
      <c r="D42" s="20"/>
      <c r="E42" s="20"/>
      <c r="F42" s="20"/>
      <c r="G42" s="24"/>
      <c r="I42" s="143">
        <f>IF(C6=J6, 40, 0)</f>
        <v>0</v>
      </c>
    </row>
    <row r="43" spans="1:9" x14ac:dyDescent="0.2">
      <c r="A43" s="5">
        <v>1</v>
      </c>
      <c r="B43" s="39" t="s">
        <v>154</v>
      </c>
      <c r="C43" s="139" t="e">
        <f>(C32/C35)</f>
        <v>#DIV/0!</v>
      </c>
      <c r="D43" s="36"/>
      <c r="G43" s="24"/>
      <c r="I43" s="143">
        <f>IF(C6=J7, 15, 0)</f>
        <v>0</v>
      </c>
    </row>
    <row r="44" spans="1:9" x14ac:dyDescent="0.2">
      <c r="A44" s="5">
        <v>2</v>
      </c>
      <c r="B44" s="39" t="str">
        <f>CONCATENATE(I47,I46)</f>
        <v>Provider Match must be &gt; %0</v>
      </c>
      <c r="C44" s="139" t="e">
        <f>(C33+C34)/C35</f>
        <v>#DIV/0!</v>
      </c>
      <c r="D44" s="219" t="s">
        <v>285</v>
      </c>
      <c r="G44" s="24"/>
      <c r="I44" s="143">
        <f>IF(C6=J8, 25, 0)</f>
        <v>0</v>
      </c>
    </row>
    <row r="45" spans="1:9" x14ac:dyDescent="0.2">
      <c r="A45" s="5">
        <v>3</v>
      </c>
      <c r="B45" s="39" t="s">
        <v>155</v>
      </c>
      <c r="C45" s="139" t="e">
        <f>C43+C44</f>
        <v>#DIV/0!</v>
      </c>
      <c r="D45" s="36"/>
      <c r="G45" s="24"/>
      <c r="I45" s="143">
        <f>IF(C7=H30, -25, 0)</f>
        <v>0</v>
      </c>
    </row>
    <row r="46" spans="1:9" x14ac:dyDescent="0.2">
      <c r="A46" s="16" t="s">
        <v>86</v>
      </c>
      <c r="B46" s="280" t="s">
        <v>90</v>
      </c>
      <c r="C46" s="278"/>
      <c r="D46" s="20"/>
      <c r="E46" s="20"/>
      <c r="F46" s="20"/>
      <c r="G46" s="24" t="s">
        <v>68</v>
      </c>
      <c r="I46" s="32">
        <f>SUM(I40:I45)</f>
        <v>0</v>
      </c>
    </row>
    <row r="47" spans="1:9" ht="13.5" thickBot="1" x14ac:dyDescent="0.25">
      <c r="B47" s="279" t="s">
        <v>89</v>
      </c>
      <c r="C47" s="278"/>
      <c r="D47" s="274" t="s">
        <v>47</v>
      </c>
      <c r="E47" s="275"/>
      <c r="F47" s="44"/>
      <c r="G47" s="114" t="s">
        <v>68</v>
      </c>
      <c r="I47" t="s">
        <v>198</v>
      </c>
    </row>
    <row r="48" spans="1:9" ht="26.25" thickBot="1" x14ac:dyDescent="0.25">
      <c r="B48" s="114"/>
      <c r="C48" s="115" t="s">
        <v>48</v>
      </c>
      <c r="D48" s="239" t="s">
        <v>289</v>
      </c>
      <c r="E48" s="116" t="s">
        <v>49</v>
      </c>
      <c r="F48" s="114"/>
      <c r="G48" s="114"/>
    </row>
    <row r="49" spans="1:7" x14ac:dyDescent="0.2">
      <c r="A49" s="5">
        <v>1</v>
      </c>
      <c r="B49" s="23" t="s">
        <v>75</v>
      </c>
      <c r="C49" s="131">
        <f>'COST 3'!$D$15</f>
        <v>0</v>
      </c>
      <c r="D49" s="117" t="e">
        <f>C49/C9</f>
        <v>#DIV/0!</v>
      </c>
      <c r="E49" s="40" t="e">
        <f>C49/C56</f>
        <v>#DIV/0!</v>
      </c>
      <c r="F49" s="40"/>
      <c r="G49" s="3" t="s">
        <v>40</v>
      </c>
    </row>
    <row r="50" spans="1:7" x14ac:dyDescent="0.2">
      <c r="A50" s="5">
        <v>2</v>
      </c>
      <c r="B50" s="23" t="s">
        <v>76</v>
      </c>
      <c r="C50" s="38">
        <f>'COST 3'!$D$24</f>
        <v>0</v>
      </c>
      <c r="D50" s="117" t="e">
        <f>C50/C9</f>
        <v>#DIV/0!</v>
      </c>
      <c r="E50" s="40" t="e">
        <f>C50/C56</f>
        <v>#DIV/0!</v>
      </c>
      <c r="F50" s="40"/>
      <c r="G50" s="3" t="s">
        <v>40</v>
      </c>
    </row>
    <row r="51" spans="1:7" x14ac:dyDescent="0.2">
      <c r="A51" s="5">
        <v>3</v>
      </c>
      <c r="B51" s="23" t="s">
        <v>91</v>
      </c>
      <c r="C51" s="38">
        <f>'COST 3'!$D$32</f>
        <v>0</v>
      </c>
      <c r="D51" s="117" t="e">
        <f>C51/C9</f>
        <v>#DIV/0!</v>
      </c>
      <c r="E51" s="40" t="e">
        <f>C51/C56</f>
        <v>#DIV/0!</v>
      </c>
      <c r="F51" s="40"/>
      <c r="G51" s="3" t="s">
        <v>40</v>
      </c>
    </row>
    <row r="52" spans="1:7" x14ac:dyDescent="0.2">
      <c r="A52" s="5">
        <v>4</v>
      </c>
      <c r="B52" s="23" t="s">
        <v>92</v>
      </c>
      <c r="C52" s="38">
        <f>'COST 3'!$D$37</f>
        <v>0</v>
      </c>
      <c r="D52" s="117" t="e">
        <f>C52/C9</f>
        <v>#DIV/0!</v>
      </c>
      <c r="E52" s="40" t="e">
        <f>C52/C56</f>
        <v>#DIV/0!</v>
      </c>
      <c r="F52" s="40"/>
      <c r="G52" s="3" t="s">
        <v>40</v>
      </c>
    </row>
    <row r="53" spans="1:7" x14ac:dyDescent="0.2">
      <c r="A53" s="5">
        <v>5</v>
      </c>
      <c r="B53" s="23" t="s">
        <v>29</v>
      </c>
      <c r="C53" s="38">
        <f>'COST 3'!$D$44</f>
        <v>0</v>
      </c>
      <c r="D53" s="118" t="e">
        <f>C53/C9</f>
        <v>#DIV/0!</v>
      </c>
      <c r="E53" s="41" t="e">
        <f>C53/C56</f>
        <v>#DIV/0!</v>
      </c>
      <c r="F53" s="40"/>
      <c r="G53" s="3" t="s">
        <v>40</v>
      </c>
    </row>
    <row r="54" spans="1:7" x14ac:dyDescent="0.2">
      <c r="A54" s="5">
        <v>6</v>
      </c>
      <c r="B54" s="119" t="s">
        <v>50</v>
      </c>
      <c r="C54" s="136">
        <f>C49+C50+C51+C52+C53</f>
        <v>0</v>
      </c>
      <c r="D54" s="120" t="e">
        <f>D49+D50+D51+D52+D53</f>
        <v>#DIV/0!</v>
      </c>
      <c r="E54" s="68" t="e">
        <f>SUM(E49:E53)</f>
        <v>#DIV/0!</v>
      </c>
      <c r="F54" s="222"/>
      <c r="G54" s="3" t="s">
        <v>40</v>
      </c>
    </row>
    <row r="55" spans="1:7" x14ac:dyDescent="0.2">
      <c r="A55" s="5">
        <v>7</v>
      </c>
      <c r="B55" s="121" t="s">
        <v>93</v>
      </c>
      <c r="C55" s="137">
        <f>'COST 3'!$D$62</f>
        <v>0</v>
      </c>
      <c r="D55" s="122" t="e">
        <f>C55/C9</f>
        <v>#DIV/0!</v>
      </c>
      <c r="E55" s="69" t="e">
        <f>C55/C56</f>
        <v>#DIV/0!</v>
      </c>
      <c r="F55" s="223"/>
      <c r="G55" s="3" t="s">
        <v>40</v>
      </c>
    </row>
    <row r="56" spans="1:7" ht="13.5" thickBot="1" x14ac:dyDescent="0.25">
      <c r="A56" s="4">
        <v>8</v>
      </c>
      <c r="B56" s="37" t="s">
        <v>45</v>
      </c>
      <c r="C56" s="138">
        <f>C54+C55</f>
        <v>0</v>
      </c>
      <c r="D56" s="123" t="e">
        <f>D54+D55</f>
        <v>#DIV/0!</v>
      </c>
      <c r="E56" s="70" t="e">
        <f>E49+E50+E51+E52+E53+E55</f>
        <v>#DIV/0!</v>
      </c>
      <c r="F56" s="70"/>
      <c r="G56" s="3" t="s">
        <v>40</v>
      </c>
    </row>
    <row r="57" spans="1:7" ht="35.25" customHeight="1" thickBot="1" x14ac:dyDescent="0.25">
      <c r="C57" s="43" t="str">
        <f>IF(C39=C56,"Sections B &amp; D Balance","Line B8 does NOT match Line D8")</f>
        <v>Sections B &amp; D Balance</v>
      </c>
      <c r="D57" s="44"/>
    </row>
    <row r="58" spans="1:7" x14ac:dyDescent="0.2">
      <c r="C58" s="25"/>
    </row>
  </sheetData>
  <sheetProtection algorithmName="SHA-512" hashValue="nRBTeFktZAvkfq5aq5jBjF8V/cx8SBByXbPQpbAnSvu+P7uQChG8SI1uXj6+jyS0aAIbspLZICaA7dQ2qlyjRw==" saltValue="kFzNOdHHQPKkeGJ0sn+f2w==" spinCount="100000" sheet="1" selectLockedCells="1"/>
  <dataConsolidate/>
  <mergeCells count="9">
    <mergeCell ref="B46:C46"/>
    <mergeCell ref="B47:C47"/>
    <mergeCell ref="D47:E47"/>
    <mergeCell ref="A1:F1"/>
    <mergeCell ref="A2:F2"/>
    <mergeCell ref="B11:C11"/>
    <mergeCell ref="D11:E11"/>
    <mergeCell ref="B25:C25"/>
    <mergeCell ref="E40:F40"/>
  </mergeCells>
  <dataValidations count="4">
    <dataValidation type="list" allowBlank="1" showInputMessage="1" showErrorMessage="1" sqref="C6" xr:uid="{00000000-0002-0000-0700-000001000000}">
      <formula1>$J$3:$J$8</formula1>
    </dataValidation>
    <dataValidation type="list" allowBlank="1" showInputMessage="1" showErrorMessage="1" sqref="C5" xr:uid="{00000000-0002-0000-0700-000002000000}">
      <formula1>$K$3:$K$8</formula1>
    </dataValidation>
    <dataValidation allowBlank="1" showInputMessage="1" showErrorMessage="1" promptTitle="service names" sqref="H24 H10:I10 I11:I12 I4:I8 H33:I33 H20:I21" xr:uid="{00000000-0002-0000-0700-000003000000}"/>
    <dataValidation type="list" allowBlank="1" showInputMessage="1" showErrorMessage="1" promptTitle="Drop Down Service &amp; Code List" sqref="C7" xr:uid="{00000000-0002-0000-0700-000000000000}">
      <formula1>$H$3:$H$33</formula1>
    </dataValidation>
  </dataValidations>
  <printOptions horizontalCentered="1" verticalCentered="1"/>
  <pageMargins left="0.25" right="0.24" top="0.25" bottom="0.2" header="0.22" footer="0.24"/>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5"/>
  <sheetViews>
    <sheetView topLeftCell="A8" workbookViewId="0">
      <selection activeCell="A26" sqref="A26"/>
    </sheetView>
  </sheetViews>
  <sheetFormatPr defaultRowHeight="12.75" x14ac:dyDescent="0.2"/>
  <cols>
    <col min="1" max="1" width="54.7109375" customWidth="1"/>
    <col min="2" max="2" width="15.7109375" style="44" customWidth="1"/>
    <col min="3" max="3" width="20.42578125" style="44" customWidth="1"/>
    <col min="4" max="4" width="29.7109375" style="52" customWidth="1"/>
    <col min="5" max="5" width="20.7109375" customWidth="1"/>
  </cols>
  <sheetData>
    <row r="1" spans="1:6" x14ac:dyDescent="0.2">
      <c r="A1" s="266" t="s">
        <v>124</v>
      </c>
      <c r="B1" s="283"/>
      <c r="C1" s="283"/>
      <c r="D1" s="283"/>
    </row>
    <row r="2" spans="1:6" ht="15.75" x14ac:dyDescent="0.25">
      <c r="A2" s="267" t="s">
        <v>310</v>
      </c>
      <c r="B2" s="283"/>
      <c r="C2" s="283"/>
      <c r="D2" s="283"/>
      <c r="E2" s="4" t="s">
        <v>1</v>
      </c>
      <c r="F2" s="4"/>
    </row>
    <row r="3" spans="1:6" ht="15.75" x14ac:dyDescent="0.25">
      <c r="A3" s="53" t="s">
        <v>294</v>
      </c>
      <c r="B3" s="281">
        <f>'Contact Sheet'!C5</f>
        <v>0</v>
      </c>
      <c r="C3" s="282"/>
      <c r="D3" s="282"/>
      <c r="E3" s="3" t="s">
        <v>97</v>
      </c>
    </row>
    <row r="4" spans="1:6" ht="15.75" x14ac:dyDescent="0.25">
      <c r="A4" s="53" t="s">
        <v>73</v>
      </c>
      <c r="B4" s="281">
        <f>'CSP 3'!$C$7</f>
        <v>0</v>
      </c>
      <c r="C4" s="282"/>
      <c r="D4" s="282"/>
      <c r="E4" s="3" t="s">
        <v>98</v>
      </c>
    </row>
    <row r="5" spans="1:6" ht="15.75" x14ac:dyDescent="0.25">
      <c r="A5" s="53" t="s">
        <v>74</v>
      </c>
      <c r="B5" s="281">
        <f>'CSP 3'!$C$5</f>
        <v>0</v>
      </c>
      <c r="C5" s="281"/>
      <c r="D5" s="281"/>
      <c r="E5" s="3" t="s">
        <v>98</v>
      </c>
    </row>
    <row r="6" spans="1:6" x14ac:dyDescent="0.2">
      <c r="A6" s="5" t="s">
        <v>184</v>
      </c>
      <c r="B6" s="45"/>
      <c r="C6" s="45"/>
      <c r="D6" s="46" t="s">
        <v>68</v>
      </c>
    </row>
    <row r="7" spans="1:6" s="23" customFormat="1" ht="25.5" customHeight="1" thickBot="1" x14ac:dyDescent="0.25">
      <c r="A7" s="93" t="s">
        <v>99</v>
      </c>
      <c r="B7" s="94" t="s">
        <v>100</v>
      </c>
      <c r="C7" s="94" t="s">
        <v>101</v>
      </c>
      <c r="D7" s="72" t="s">
        <v>157</v>
      </c>
    </row>
    <row r="8" spans="1:6" ht="13.5" thickTop="1" x14ac:dyDescent="0.2">
      <c r="A8" s="95" t="s">
        <v>68</v>
      </c>
      <c r="B8" s="96">
        <v>0</v>
      </c>
      <c r="C8" s="97">
        <v>0</v>
      </c>
      <c r="D8" s="47">
        <f t="shared" ref="D8:D14" si="0">B8*C8</f>
        <v>0</v>
      </c>
    </row>
    <row r="9" spans="1:6" x14ac:dyDescent="0.2">
      <c r="A9" s="98" t="s">
        <v>68</v>
      </c>
      <c r="B9" s="99">
        <v>0</v>
      </c>
      <c r="C9" s="100">
        <v>0</v>
      </c>
      <c r="D9" s="47">
        <f t="shared" si="0"/>
        <v>0</v>
      </c>
    </row>
    <row r="10" spans="1:6" x14ac:dyDescent="0.2">
      <c r="A10" s="101"/>
      <c r="B10" s="99">
        <v>0</v>
      </c>
      <c r="C10" s="100">
        <v>0</v>
      </c>
      <c r="D10" s="47">
        <f t="shared" si="0"/>
        <v>0</v>
      </c>
    </row>
    <row r="11" spans="1:6" x14ac:dyDescent="0.2">
      <c r="A11" s="101"/>
      <c r="B11" s="99">
        <v>0</v>
      </c>
      <c r="C11" s="100">
        <v>0</v>
      </c>
      <c r="D11" s="47">
        <f t="shared" si="0"/>
        <v>0</v>
      </c>
    </row>
    <row r="12" spans="1:6" x14ac:dyDescent="0.2">
      <c r="A12" s="101"/>
      <c r="B12" s="99">
        <v>0</v>
      </c>
      <c r="C12" s="100">
        <v>0</v>
      </c>
      <c r="D12" s="47">
        <f t="shared" si="0"/>
        <v>0</v>
      </c>
    </row>
    <row r="13" spans="1:6" x14ac:dyDescent="0.2">
      <c r="A13" s="101"/>
      <c r="B13" s="99">
        <v>0</v>
      </c>
      <c r="C13" s="100">
        <v>0</v>
      </c>
      <c r="D13" s="47">
        <f t="shared" si="0"/>
        <v>0</v>
      </c>
    </row>
    <row r="14" spans="1:6" ht="13.5" thickBot="1" x14ac:dyDescent="0.25">
      <c r="A14" s="102"/>
      <c r="B14" s="103">
        <v>0</v>
      </c>
      <c r="C14" s="104">
        <v>0</v>
      </c>
      <c r="D14" s="54">
        <f t="shared" si="0"/>
        <v>0</v>
      </c>
    </row>
    <row r="15" spans="1:6" ht="13.5" thickTop="1" x14ac:dyDescent="0.2">
      <c r="A15" s="48" t="s">
        <v>70</v>
      </c>
      <c r="B15" s="49"/>
      <c r="C15" s="49"/>
      <c r="D15" s="50">
        <f>SUM(D8:D14)</f>
        <v>0</v>
      </c>
      <c r="E15" t="s">
        <v>114</v>
      </c>
    </row>
    <row r="16" spans="1:6" ht="25.5" customHeight="1" thickBot="1" x14ac:dyDescent="0.25">
      <c r="A16" s="105" t="s">
        <v>102</v>
      </c>
      <c r="B16" s="94" t="s">
        <v>103</v>
      </c>
      <c r="C16" s="94" t="s">
        <v>101</v>
      </c>
      <c r="D16" s="63" t="s">
        <v>157</v>
      </c>
    </row>
    <row r="17" spans="1:5" ht="13.5" thickTop="1" x14ac:dyDescent="0.2">
      <c r="A17" s="106" t="s">
        <v>68</v>
      </c>
      <c r="B17" s="96">
        <v>0</v>
      </c>
      <c r="C17" s="97">
        <v>0</v>
      </c>
      <c r="D17" s="47">
        <f t="shared" ref="D17:D23" si="1">B17*C17</f>
        <v>0</v>
      </c>
    </row>
    <row r="18" spans="1:5" x14ac:dyDescent="0.2">
      <c r="A18" s="101" t="s">
        <v>68</v>
      </c>
      <c r="B18" s="99">
        <v>0</v>
      </c>
      <c r="C18" s="100">
        <v>0</v>
      </c>
      <c r="D18" s="47">
        <f t="shared" si="1"/>
        <v>0</v>
      </c>
    </row>
    <row r="19" spans="1:5" x14ac:dyDescent="0.2">
      <c r="A19" s="101" t="s">
        <v>68</v>
      </c>
      <c r="B19" s="99">
        <v>0</v>
      </c>
      <c r="C19" s="100">
        <v>0</v>
      </c>
      <c r="D19" s="47">
        <f t="shared" si="1"/>
        <v>0</v>
      </c>
    </row>
    <row r="20" spans="1:5" x14ac:dyDescent="0.2">
      <c r="A20" s="101" t="s">
        <v>68</v>
      </c>
      <c r="B20" s="99">
        <v>0</v>
      </c>
      <c r="C20" s="100">
        <v>0</v>
      </c>
      <c r="D20" s="47">
        <f t="shared" si="1"/>
        <v>0</v>
      </c>
    </row>
    <row r="21" spans="1:5" x14ac:dyDescent="0.2">
      <c r="A21" s="101" t="s">
        <v>68</v>
      </c>
      <c r="B21" s="99">
        <v>0</v>
      </c>
      <c r="C21" s="100">
        <v>0</v>
      </c>
      <c r="D21" s="47">
        <f t="shared" si="1"/>
        <v>0</v>
      </c>
    </row>
    <row r="22" spans="1:5" x14ac:dyDescent="0.2">
      <c r="A22" s="101" t="s">
        <v>68</v>
      </c>
      <c r="B22" s="99">
        <v>0</v>
      </c>
      <c r="C22" s="100">
        <v>0</v>
      </c>
      <c r="D22" s="47">
        <f t="shared" si="1"/>
        <v>0</v>
      </c>
    </row>
    <row r="23" spans="1:5" ht="13.5" thickBot="1" x14ac:dyDescent="0.25">
      <c r="A23" s="102" t="s">
        <v>68</v>
      </c>
      <c r="B23" s="103">
        <v>0</v>
      </c>
      <c r="C23" s="104">
        <v>0</v>
      </c>
      <c r="D23" s="54">
        <f t="shared" si="1"/>
        <v>0</v>
      </c>
    </row>
    <row r="24" spans="1:5" ht="13.5" thickTop="1" x14ac:dyDescent="0.2">
      <c r="A24" s="48" t="s">
        <v>70</v>
      </c>
      <c r="B24" s="49"/>
      <c r="C24" s="49"/>
      <c r="D24" s="50">
        <f>SUM(D17:D23)</f>
        <v>0</v>
      </c>
      <c r="E24" t="s">
        <v>115</v>
      </c>
    </row>
    <row r="25" spans="1:5" ht="25.5" customHeight="1" thickBot="1" x14ac:dyDescent="0.25">
      <c r="A25" s="107" t="s">
        <v>104</v>
      </c>
      <c r="B25" s="94" t="s">
        <v>105</v>
      </c>
      <c r="C25" s="94" t="s">
        <v>106</v>
      </c>
      <c r="D25" s="63" t="s">
        <v>157</v>
      </c>
    </row>
    <row r="26" spans="1:5" ht="13.5" thickTop="1" x14ac:dyDescent="0.2">
      <c r="A26" s="106" t="s">
        <v>68</v>
      </c>
      <c r="B26" s="96">
        <v>0</v>
      </c>
      <c r="C26" s="97">
        <v>0</v>
      </c>
      <c r="D26" s="47">
        <f t="shared" ref="D26:D31" si="2">B26*C26</f>
        <v>0</v>
      </c>
    </row>
    <row r="27" spans="1:5" x14ac:dyDescent="0.2">
      <c r="A27" s="101" t="s">
        <v>68</v>
      </c>
      <c r="B27" s="99">
        <v>0</v>
      </c>
      <c r="C27" s="100">
        <v>0</v>
      </c>
      <c r="D27" s="47">
        <f t="shared" si="2"/>
        <v>0</v>
      </c>
    </row>
    <row r="28" spans="1:5" x14ac:dyDescent="0.2">
      <c r="A28" s="101" t="s">
        <v>68</v>
      </c>
      <c r="B28" s="99">
        <v>0</v>
      </c>
      <c r="C28" s="100">
        <v>0</v>
      </c>
      <c r="D28" s="47">
        <f t="shared" si="2"/>
        <v>0</v>
      </c>
    </row>
    <row r="29" spans="1:5" x14ac:dyDescent="0.2">
      <c r="A29" s="101" t="s">
        <v>68</v>
      </c>
      <c r="B29" s="99">
        <v>0</v>
      </c>
      <c r="C29" s="100">
        <v>0</v>
      </c>
      <c r="D29" s="47">
        <f t="shared" si="2"/>
        <v>0</v>
      </c>
    </row>
    <row r="30" spans="1:5" x14ac:dyDescent="0.2">
      <c r="A30" s="101" t="s">
        <v>68</v>
      </c>
      <c r="B30" s="99">
        <v>0</v>
      </c>
      <c r="C30" s="100">
        <v>0</v>
      </c>
      <c r="D30" s="47">
        <f t="shared" si="2"/>
        <v>0</v>
      </c>
    </row>
    <row r="31" spans="1:5" ht="13.5" thickBot="1" x14ac:dyDescent="0.25">
      <c r="A31" s="108" t="s">
        <v>68</v>
      </c>
      <c r="B31" s="103">
        <v>0</v>
      </c>
      <c r="C31" s="104">
        <v>0</v>
      </c>
      <c r="D31" s="54">
        <f t="shared" si="2"/>
        <v>0</v>
      </c>
    </row>
    <row r="32" spans="1:5" ht="13.5" thickTop="1" x14ac:dyDescent="0.2">
      <c r="A32" s="48" t="s">
        <v>70</v>
      </c>
      <c r="B32" s="49"/>
      <c r="C32" s="49"/>
      <c r="D32" s="50">
        <f>SUM(D26:D31)</f>
        <v>0</v>
      </c>
      <c r="E32" t="s">
        <v>116</v>
      </c>
    </row>
    <row r="33" spans="1:5" ht="25.5" customHeight="1" thickBot="1" x14ac:dyDescent="0.25">
      <c r="A33" s="94" t="s">
        <v>107</v>
      </c>
      <c r="B33" s="94" t="s">
        <v>105</v>
      </c>
      <c r="C33" s="94" t="s">
        <v>106</v>
      </c>
      <c r="D33" s="63" t="s">
        <v>157</v>
      </c>
    </row>
    <row r="34" spans="1:5" ht="13.5" thickTop="1" x14ac:dyDescent="0.2">
      <c r="A34" s="106" t="s">
        <v>68</v>
      </c>
      <c r="B34" s="96">
        <v>0</v>
      </c>
      <c r="C34" s="97">
        <v>0</v>
      </c>
      <c r="D34" s="47">
        <f>B34*C34</f>
        <v>0</v>
      </c>
    </row>
    <row r="35" spans="1:5" x14ac:dyDescent="0.2">
      <c r="A35" s="101" t="s">
        <v>68</v>
      </c>
      <c r="B35" s="99">
        <v>0</v>
      </c>
      <c r="C35" s="100">
        <v>0</v>
      </c>
      <c r="D35" s="47">
        <f>B35*C35</f>
        <v>0</v>
      </c>
    </row>
    <row r="36" spans="1:5" ht="13.5" thickBot="1" x14ac:dyDescent="0.25">
      <c r="A36" s="108"/>
      <c r="B36" s="103">
        <v>0</v>
      </c>
      <c r="C36" s="104">
        <v>0</v>
      </c>
      <c r="D36" s="54">
        <f>B36*C36</f>
        <v>0</v>
      </c>
    </row>
    <row r="37" spans="1:5" ht="13.5" thickTop="1" x14ac:dyDescent="0.2">
      <c r="A37" s="48" t="s">
        <v>70</v>
      </c>
      <c r="B37" s="49"/>
      <c r="C37" s="49"/>
      <c r="D37" s="50">
        <f>SUM(D34:D36)</f>
        <v>0</v>
      </c>
      <c r="E37" t="s">
        <v>117</v>
      </c>
    </row>
    <row r="38" spans="1:5" ht="25.5" customHeight="1" thickBot="1" x14ac:dyDescent="0.25">
      <c r="A38" s="107" t="s">
        <v>108</v>
      </c>
      <c r="B38" s="94" t="s">
        <v>109</v>
      </c>
      <c r="C38" s="94" t="s">
        <v>106</v>
      </c>
      <c r="D38" s="63" t="s">
        <v>158</v>
      </c>
    </row>
    <row r="39" spans="1:5" ht="13.5" thickTop="1" x14ac:dyDescent="0.2">
      <c r="A39" s="106" t="s">
        <v>68</v>
      </c>
      <c r="B39" s="96">
        <v>0</v>
      </c>
      <c r="C39" s="97">
        <v>0</v>
      </c>
      <c r="D39" s="47">
        <f>B39*C39</f>
        <v>0</v>
      </c>
    </row>
    <row r="40" spans="1:5" x14ac:dyDescent="0.2">
      <c r="A40" s="101" t="s">
        <v>68</v>
      </c>
      <c r="B40" s="99">
        <v>0</v>
      </c>
      <c r="C40" s="100">
        <v>0</v>
      </c>
      <c r="D40" s="47">
        <f>B40*C40</f>
        <v>0</v>
      </c>
    </row>
    <row r="41" spans="1:5" x14ac:dyDescent="0.2">
      <c r="A41" s="101" t="s">
        <v>68</v>
      </c>
      <c r="B41" s="99">
        <v>0</v>
      </c>
      <c r="C41" s="100">
        <v>0</v>
      </c>
      <c r="D41" s="47">
        <f>B41*C41</f>
        <v>0</v>
      </c>
    </row>
    <row r="42" spans="1:5" x14ac:dyDescent="0.2">
      <c r="A42" s="101" t="s">
        <v>68</v>
      </c>
      <c r="B42" s="99">
        <v>0</v>
      </c>
      <c r="C42" s="100">
        <v>0</v>
      </c>
      <c r="D42" s="47">
        <f>B42*C42</f>
        <v>0</v>
      </c>
    </row>
    <row r="43" spans="1:5" ht="13.5" thickBot="1" x14ac:dyDescent="0.25">
      <c r="A43" s="108" t="s">
        <v>68</v>
      </c>
      <c r="B43" s="103">
        <v>0</v>
      </c>
      <c r="C43" s="104">
        <v>0</v>
      </c>
      <c r="D43" s="54">
        <f>B43*C43</f>
        <v>0</v>
      </c>
    </row>
    <row r="44" spans="1:5" ht="13.5" thickTop="1" x14ac:dyDescent="0.2">
      <c r="A44" s="48" t="s">
        <v>70</v>
      </c>
      <c r="B44" s="49"/>
      <c r="C44" s="49"/>
      <c r="D44" s="50">
        <f>SUM(D39:D43)</f>
        <v>0</v>
      </c>
      <c r="E44" t="s">
        <v>118</v>
      </c>
    </row>
    <row r="45" spans="1:5" ht="25.5" customHeight="1" thickBot="1" x14ac:dyDescent="0.25">
      <c r="A45" s="109" t="s">
        <v>110</v>
      </c>
      <c r="B45" s="110" t="s">
        <v>100</v>
      </c>
      <c r="C45" s="110" t="s">
        <v>101</v>
      </c>
      <c r="D45" s="57" t="s">
        <v>158</v>
      </c>
    </row>
    <row r="46" spans="1:5" ht="13.5" thickTop="1" x14ac:dyDescent="0.2">
      <c r="A46" s="106" t="s">
        <v>68</v>
      </c>
      <c r="B46" s="96">
        <v>0</v>
      </c>
      <c r="C46" s="97">
        <v>0</v>
      </c>
      <c r="D46" s="47">
        <f>B46*C46</f>
        <v>0</v>
      </c>
    </row>
    <row r="47" spans="1:5" x14ac:dyDescent="0.2">
      <c r="A47" s="101" t="s">
        <v>68</v>
      </c>
      <c r="B47" s="99">
        <v>0</v>
      </c>
      <c r="C47" s="100">
        <v>0</v>
      </c>
      <c r="D47" s="47">
        <f>B47*C47</f>
        <v>0</v>
      </c>
    </row>
    <row r="48" spans="1:5" ht="13.5" thickBot="1" x14ac:dyDescent="0.25">
      <c r="A48" s="108"/>
      <c r="B48" s="103">
        <v>0</v>
      </c>
      <c r="C48" s="104">
        <v>0</v>
      </c>
      <c r="D48" s="54">
        <f>B48*C48</f>
        <v>0</v>
      </c>
    </row>
    <row r="49" spans="1:5" ht="13.5" thickTop="1" x14ac:dyDescent="0.2">
      <c r="A49" s="48" t="s">
        <v>70</v>
      </c>
      <c r="B49" s="49"/>
      <c r="C49" s="49"/>
      <c r="D49" s="50">
        <f>SUM(D46:D48)</f>
        <v>0</v>
      </c>
      <c r="E49" t="s">
        <v>119</v>
      </c>
    </row>
    <row r="50" spans="1:5" ht="25.5" customHeight="1" thickBot="1" x14ac:dyDescent="0.25">
      <c r="A50" s="111" t="s">
        <v>113</v>
      </c>
      <c r="B50" s="110" t="s">
        <v>111</v>
      </c>
      <c r="C50" s="110" t="s">
        <v>101</v>
      </c>
      <c r="D50" s="58" t="s">
        <v>158</v>
      </c>
    </row>
    <row r="51" spans="1:5" ht="13.5" thickTop="1" x14ac:dyDescent="0.2">
      <c r="A51" s="106" t="s">
        <v>68</v>
      </c>
      <c r="B51" s="96">
        <v>0</v>
      </c>
      <c r="C51" s="97">
        <v>0</v>
      </c>
      <c r="D51" s="47">
        <f>B51*C51</f>
        <v>0</v>
      </c>
    </row>
    <row r="52" spans="1:5" x14ac:dyDescent="0.2">
      <c r="A52" s="101" t="s">
        <v>68</v>
      </c>
      <c r="B52" s="99">
        <v>0</v>
      </c>
      <c r="C52" s="100">
        <v>0</v>
      </c>
      <c r="D52" s="47">
        <f>B52*C52</f>
        <v>0</v>
      </c>
    </row>
    <row r="53" spans="1:5" x14ac:dyDescent="0.2">
      <c r="A53" s="101"/>
      <c r="B53" s="99">
        <v>0</v>
      </c>
      <c r="C53" s="100">
        <v>0</v>
      </c>
      <c r="D53" s="47">
        <f>B53*C53</f>
        <v>0</v>
      </c>
    </row>
    <row r="54" spans="1:5" ht="13.5" thickBot="1" x14ac:dyDescent="0.25">
      <c r="A54" s="108"/>
      <c r="B54" s="103">
        <v>0</v>
      </c>
      <c r="C54" s="104">
        <v>0</v>
      </c>
      <c r="D54" s="54">
        <f>B54*C54</f>
        <v>0</v>
      </c>
    </row>
    <row r="55" spans="1:5" ht="13.5" thickTop="1" x14ac:dyDescent="0.2">
      <c r="A55" s="48" t="s">
        <v>70</v>
      </c>
      <c r="B55" s="49"/>
      <c r="C55" s="49"/>
      <c r="D55" s="50">
        <f>SUM(D51:D54)</f>
        <v>0</v>
      </c>
      <c r="E55" t="s">
        <v>119</v>
      </c>
    </row>
    <row r="56" spans="1:5" ht="25.5" customHeight="1" thickBot="1" x14ac:dyDescent="0.25">
      <c r="A56" s="112" t="s">
        <v>112</v>
      </c>
      <c r="B56" s="110" t="s">
        <v>109</v>
      </c>
      <c r="C56" s="110" t="s">
        <v>106</v>
      </c>
      <c r="D56" s="58" t="s">
        <v>157</v>
      </c>
    </row>
    <row r="57" spans="1:5" ht="13.5" thickTop="1" x14ac:dyDescent="0.2">
      <c r="A57" s="106"/>
      <c r="B57" s="96">
        <v>0</v>
      </c>
      <c r="C57" s="97">
        <v>0</v>
      </c>
      <c r="D57" s="47">
        <f>B57*C57</f>
        <v>0</v>
      </c>
    </row>
    <row r="58" spans="1:5" x14ac:dyDescent="0.2">
      <c r="A58" s="101"/>
      <c r="B58" s="99">
        <v>0</v>
      </c>
      <c r="C58" s="100">
        <v>0</v>
      </c>
      <c r="D58" s="47">
        <f>B58*C58</f>
        <v>0</v>
      </c>
    </row>
    <row r="59" spans="1:5" ht="13.5" thickBot="1" x14ac:dyDescent="0.25">
      <c r="A59" s="108"/>
      <c r="B59" s="103">
        <v>0</v>
      </c>
      <c r="C59" s="104">
        <v>0</v>
      </c>
      <c r="D59" s="47">
        <f>B59*C59</f>
        <v>0</v>
      </c>
    </row>
    <row r="60" spans="1:5" ht="13.5" thickTop="1" x14ac:dyDescent="0.2">
      <c r="A60" s="48" t="s">
        <v>70</v>
      </c>
      <c r="B60" s="49"/>
      <c r="C60" s="49"/>
      <c r="D60" s="73">
        <f>SUM(D57:D59)</f>
        <v>0</v>
      </c>
      <c r="E60" t="s">
        <v>119</v>
      </c>
    </row>
    <row r="61" spans="1:5" ht="18" customHeight="1" x14ac:dyDescent="0.2">
      <c r="A61" s="64" t="s">
        <v>71</v>
      </c>
      <c r="B61" s="65"/>
      <c r="C61" s="66"/>
      <c r="D61" s="67">
        <f>D15+D24+D32+D37+D44</f>
        <v>0</v>
      </c>
      <c r="E61" t="s">
        <v>120</v>
      </c>
    </row>
    <row r="62" spans="1:5" ht="18" customHeight="1" x14ac:dyDescent="0.2">
      <c r="A62" s="59" t="s">
        <v>72</v>
      </c>
      <c r="B62" s="60"/>
      <c r="C62" s="61"/>
      <c r="D62" s="62">
        <f>D49+D55+D60</f>
        <v>0</v>
      </c>
      <c r="E62" t="s">
        <v>121</v>
      </c>
    </row>
    <row r="63" spans="1:5" ht="2.1" customHeight="1" thickBot="1" x14ac:dyDescent="0.25">
      <c r="A63" s="5"/>
      <c r="D63" s="51"/>
    </row>
    <row r="64" spans="1:5" ht="18" customHeight="1" thickTop="1" thickBot="1" x14ac:dyDescent="0.25">
      <c r="A64" s="56" t="s">
        <v>45</v>
      </c>
      <c r="B64" s="55"/>
      <c r="C64" s="55"/>
      <c r="D64" s="113">
        <f>D61+D62</f>
        <v>0</v>
      </c>
      <c r="E64" t="s">
        <v>122</v>
      </c>
    </row>
    <row r="65" ht="13.5" thickTop="1" x14ac:dyDescent="0.2"/>
  </sheetData>
  <sheetProtection algorithmName="SHA-512" hashValue="A9oODA5aNIkJmtElCjTN7eOazPO2xgpRBHwpW0mL+rKM+YsFXkrtHlCb1rE3CCn+5LpMngnPDxZmOad/537T6Q==" saltValue="yQ8tUGvZh/CEf86Q92w5Cg==" spinCount="100000" sheet="1" selectLockedCells="1"/>
  <mergeCells count="5">
    <mergeCell ref="A1:D1"/>
    <mergeCell ref="A2:D2"/>
    <mergeCell ref="B3:D3"/>
    <mergeCell ref="B4:D4"/>
    <mergeCell ref="B5:D5"/>
  </mergeCells>
  <printOptions horizontalCentered="1"/>
  <pageMargins left="0.23" right="0.24" top="0.17" bottom="0.17" header="0.17" footer="0.17"/>
  <pageSetup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Contact Sheet</vt:lpstr>
      <vt:lpstr>CSP 1</vt:lpstr>
      <vt:lpstr>COST 1</vt:lpstr>
      <vt:lpstr>REV 1</vt:lpstr>
      <vt:lpstr>CSP 2</vt:lpstr>
      <vt:lpstr>COST 2</vt:lpstr>
      <vt:lpstr>REV 2</vt:lpstr>
      <vt:lpstr>CSP 3</vt:lpstr>
      <vt:lpstr>COST 3</vt:lpstr>
      <vt:lpstr>REV 3</vt:lpstr>
      <vt:lpstr>CSP 4</vt:lpstr>
      <vt:lpstr>COST 4</vt:lpstr>
      <vt:lpstr>REV 4</vt:lpstr>
      <vt:lpstr>CSP 5</vt:lpstr>
      <vt:lpstr>COST 5</vt:lpstr>
      <vt:lpstr>REV 5</vt:lpstr>
      <vt:lpstr>CSP - Nutr Ed Congregate</vt:lpstr>
      <vt:lpstr>CSP - Nutr Ed Home Delivered</vt:lpstr>
      <vt:lpstr>Meal Worksheet 1</vt:lpstr>
      <vt:lpstr>Meal Worksheet  2</vt:lpstr>
      <vt:lpstr>'Contact Sheet'!Print_Area</vt:lpstr>
      <vt:lpstr>'COST 1'!Print_Area</vt:lpstr>
      <vt:lpstr>'COST 2'!Print_Area</vt:lpstr>
      <vt:lpstr>'COST 3'!Print_Area</vt:lpstr>
      <vt:lpstr>'COST 4'!Print_Area</vt:lpstr>
      <vt:lpstr>'COST 5'!Print_Area</vt:lpstr>
      <vt:lpstr>'CSP - Nutr Ed Congregate'!Print_Area</vt:lpstr>
      <vt:lpstr>'CSP - Nutr Ed Home Delivered'!Print_Area</vt:lpstr>
      <vt:lpstr>'CSP 1'!Print_Area</vt:lpstr>
      <vt:lpstr>'CSP 2'!Print_Area</vt:lpstr>
      <vt:lpstr>'CSP 3'!Print_Area</vt:lpstr>
      <vt:lpstr>'CSP 4'!Print_Area</vt:lpstr>
      <vt:lpstr>'CSP 5'!Print_Area</vt:lpstr>
      <vt:lpstr>'Meal Worksheet  2'!Print_Area</vt:lpstr>
      <vt:lpstr>'Meal Worksheet 1'!Print_Area</vt:lpstr>
      <vt:lpstr>'REV 1'!Print_Area</vt:lpstr>
      <vt:lpstr>'REV 2'!Print_Area</vt:lpstr>
      <vt:lpstr>'REV 3'!Print_Area</vt:lpstr>
      <vt:lpstr>'REV 4'!Print_Area</vt:lpstr>
      <vt:lpstr>'REV 5'!Print_Area</vt:lpstr>
    </vt:vector>
  </TitlesOfParts>
  <Company>WRAAA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OAA Contract Workbook</dc:title>
  <dc:creator>Benedum</dc:creator>
  <cp:lastModifiedBy>Tamirra Harris</cp:lastModifiedBy>
  <cp:lastPrinted>2021-08-25T20:55:16Z</cp:lastPrinted>
  <dcterms:created xsi:type="dcterms:W3CDTF">2008-07-07T20:09:00Z</dcterms:created>
  <dcterms:modified xsi:type="dcterms:W3CDTF">2023-09-26T19:55:21Z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